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de Ramses 2022\09 SEPTIEMBRE\PRESUPUESTO 2023\PEP\"/>
    </mc:Choice>
  </mc:AlternateContent>
  <xr:revisionPtr revIDLastSave="0" documentId="13_ncr:1_{5EE9B701-D3A5-4ABA-98F4-37D7B823CBC1}" xr6:coauthVersionLast="47" xr6:coauthVersionMax="47" xr10:uidLastSave="{00000000-0000-0000-0000-000000000000}"/>
  <bookViews>
    <workbookView xWindow="-110" yWindow="-110" windowWidth="21820" windowHeight="13900" tabRatio="917" xr2:uid="{00000000-000D-0000-FFFF-FFFF00000000}"/>
  </bookViews>
  <sheets>
    <sheet name="Base" sheetId="6" r:id="rId1"/>
    <sheet name="Terrestre" sheetId="1" r:id="rId2"/>
    <sheet name="Aguas Someras" sheetId="7" r:id="rId3"/>
    <sheet name="Aguas Profundas" sheetId="8" r:id="rId4"/>
    <sheet name="TOTAL POR TIPO INV." sheetId="16" r:id="rId5"/>
    <sheet name="PEMEX Estrategia" sheetId="13" r:id="rId6"/>
    <sheet name="PEMEX INVERSIONES" sheetId="14" r:id="rId7"/>
  </sheets>
  <definedNames>
    <definedName name="_xlnm._FilterDatabase" localSheetId="3" hidden="1">'Aguas Profundas'!$A$2:$G$139</definedName>
    <definedName name="_xlnm._FilterDatabase" localSheetId="2" hidden="1">'Aguas Someras'!$A$2:$G$139</definedName>
    <definedName name="_xlnm._FilterDatabase" localSheetId="0" hidden="1">Base!$A$2:$H$139</definedName>
    <definedName name="_xlnm._FilterDatabase" localSheetId="1" hidden="1">Terrestre!$A$2:$G$139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3" l="1"/>
  <c r="F16" i="14" l="1"/>
  <c r="G16" i="14" s="1"/>
  <c r="H16" i="14" s="1"/>
  <c r="F15" i="14"/>
  <c r="F14" i="14"/>
  <c r="E16" i="14"/>
  <c r="E15" i="14"/>
  <c r="E14" i="14"/>
  <c r="F16" i="16"/>
  <c r="F15" i="16"/>
  <c r="F14" i="16"/>
  <c r="E16" i="16"/>
  <c r="E15" i="16"/>
  <c r="E14" i="16"/>
  <c r="D140" i="1"/>
  <c r="C140" i="1"/>
  <c r="F7" i="16" s="1"/>
  <c r="F10" i="16" s="1"/>
  <c r="B140" i="1"/>
  <c r="F9" i="16"/>
  <c r="F8" i="16"/>
  <c r="E9" i="16"/>
  <c r="E8" i="16"/>
  <c r="D140" i="8"/>
  <c r="C140" i="8"/>
  <c r="B140" i="8"/>
  <c r="E140" i="8" s="1"/>
  <c r="F140" i="8" s="1"/>
  <c r="E143" i="8"/>
  <c r="D143" i="8"/>
  <c r="C143" i="8"/>
  <c r="F139" i="8"/>
  <c r="E139" i="8"/>
  <c r="E138" i="8"/>
  <c r="F138" i="8" s="1"/>
  <c r="E137" i="8"/>
  <c r="F137" i="8" s="1"/>
  <c r="E136" i="8"/>
  <c r="F136" i="8" s="1"/>
  <c r="E135" i="8"/>
  <c r="F135" i="8" s="1"/>
  <c r="E134" i="8"/>
  <c r="F134" i="8" s="1"/>
  <c r="E133" i="8"/>
  <c r="F133" i="8" s="1"/>
  <c r="F132" i="8"/>
  <c r="E132" i="8"/>
  <c r="E131" i="8"/>
  <c r="F131" i="8" s="1"/>
  <c r="E130" i="8"/>
  <c r="F130" i="8" s="1"/>
  <c r="E129" i="8"/>
  <c r="F129" i="8" s="1"/>
  <c r="F128" i="8"/>
  <c r="E128" i="8"/>
  <c r="F127" i="8"/>
  <c r="E127" i="8"/>
  <c r="E126" i="8"/>
  <c r="F126" i="8" s="1"/>
  <c r="E125" i="8"/>
  <c r="F125" i="8" s="1"/>
  <c r="E124" i="8"/>
  <c r="F124" i="8" s="1"/>
  <c r="F123" i="8"/>
  <c r="E123" i="8"/>
  <c r="E122" i="8"/>
  <c r="F122" i="8" s="1"/>
  <c r="E121" i="8"/>
  <c r="F121" i="8" s="1"/>
  <c r="E120" i="8"/>
  <c r="F120" i="8" s="1"/>
  <c r="E119" i="8"/>
  <c r="F119" i="8" s="1"/>
  <c r="E118" i="8"/>
  <c r="F118" i="8" s="1"/>
  <c r="E117" i="8"/>
  <c r="F117" i="8" s="1"/>
  <c r="F116" i="8"/>
  <c r="E116" i="8"/>
  <c r="E115" i="8"/>
  <c r="F115" i="8" s="1"/>
  <c r="E114" i="8"/>
  <c r="F114" i="8" s="1"/>
  <c r="E113" i="8"/>
  <c r="F113" i="8" s="1"/>
  <c r="F112" i="8"/>
  <c r="E112" i="8"/>
  <c r="F111" i="8"/>
  <c r="E111" i="8"/>
  <c r="E110" i="8"/>
  <c r="F110" i="8" s="1"/>
  <c r="E109" i="8"/>
  <c r="F109" i="8" s="1"/>
  <c r="F108" i="8"/>
  <c r="E108" i="8"/>
  <c r="F107" i="8"/>
  <c r="E107" i="8"/>
  <c r="E106" i="8"/>
  <c r="F106" i="8" s="1"/>
  <c r="E105" i="8"/>
  <c r="F105" i="8" s="1"/>
  <c r="E104" i="8"/>
  <c r="F104" i="8" s="1"/>
  <c r="F103" i="8"/>
  <c r="E103" i="8"/>
  <c r="E102" i="8"/>
  <c r="F102" i="8" s="1"/>
  <c r="E101" i="8"/>
  <c r="F101" i="8" s="1"/>
  <c r="F100" i="8"/>
  <c r="E100" i="8"/>
  <c r="E99" i="8"/>
  <c r="F99" i="8" s="1"/>
  <c r="E98" i="8"/>
  <c r="F98" i="8" s="1"/>
  <c r="E97" i="8"/>
  <c r="F97" i="8" s="1"/>
  <c r="F96" i="8"/>
  <c r="E96" i="8"/>
  <c r="F95" i="8"/>
  <c r="E95" i="8"/>
  <c r="E94" i="8"/>
  <c r="F94" i="8" s="1"/>
  <c r="E93" i="8"/>
  <c r="F93" i="8" s="1"/>
  <c r="E92" i="8"/>
  <c r="F92" i="8" s="1"/>
  <c r="F91" i="8"/>
  <c r="E91" i="8"/>
  <c r="E90" i="8"/>
  <c r="F90" i="8" s="1"/>
  <c r="E89" i="8"/>
  <c r="F89" i="8" s="1"/>
  <c r="E88" i="8"/>
  <c r="F88" i="8" s="1"/>
  <c r="E87" i="8"/>
  <c r="F87" i="8" s="1"/>
  <c r="E86" i="8"/>
  <c r="F86" i="8" s="1"/>
  <c r="E85" i="8"/>
  <c r="F85" i="8" s="1"/>
  <c r="F84" i="8"/>
  <c r="E84" i="8"/>
  <c r="E83" i="8"/>
  <c r="F83" i="8" s="1"/>
  <c r="E82" i="8"/>
  <c r="F82" i="8" s="1"/>
  <c r="E81" i="8"/>
  <c r="F81" i="8" s="1"/>
  <c r="F80" i="8"/>
  <c r="E80" i="8"/>
  <c r="F79" i="8"/>
  <c r="E79" i="8"/>
  <c r="E78" i="8"/>
  <c r="F78" i="8" s="1"/>
  <c r="E77" i="8"/>
  <c r="F77" i="8" s="1"/>
  <c r="E76" i="8"/>
  <c r="F76" i="8" s="1"/>
  <c r="F75" i="8"/>
  <c r="E75" i="8"/>
  <c r="E74" i="8"/>
  <c r="F74" i="8" s="1"/>
  <c r="E73" i="8"/>
  <c r="F73" i="8" s="1"/>
  <c r="E72" i="8"/>
  <c r="F72" i="8" s="1"/>
  <c r="E71" i="8"/>
  <c r="F71" i="8" s="1"/>
  <c r="E70" i="8"/>
  <c r="F70" i="8" s="1"/>
  <c r="E69" i="8"/>
  <c r="F69" i="8" s="1"/>
  <c r="F68" i="8"/>
  <c r="E68" i="8"/>
  <c r="E67" i="8"/>
  <c r="F67" i="8" s="1"/>
  <c r="E66" i="8"/>
  <c r="F66" i="8" s="1"/>
  <c r="E65" i="8"/>
  <c r="F65" i="8" s="1"/>
  <c r="F64" i="8"/>
  <c r="E64" i="8"/>
  <c r="F63" i="8"/>
  <c r="E63" i="8"/>
  <c r="E62" i="8"/>
  <c r="F62" i="8" s="1"/>
  <c r="E61" i="8"/>
  <c r="F61" i="8" s="1"/>
  <c r="E60" i="8"/>
  <c r="F60" i="8" s="1"/>
  <c r="F59" i="8"/>
  <c r="E59" i="8"/>
  <c r="E58" i="8"/>
  <c r="F58" i="8" s="1"/>
  <c r="E57" i="8"/>
  <c r="F57" i="8" s="1"/>
  <c r="F56" i="8"/>
  <c r="E56" i="8"/>
  <c r="E55" i="8"/>
  <c r="F55" i="8" s="1"/>
  <c r="E54" i="8"/>
  <c r="F54" i="8" s="1"/>
  <c r="E53" i="8"/>
  <c r="F53" i="8" s="1"/>
  <c r="F52" i="8"/>
  <c r="E52" i="8"/>
  <c r="F51" i="8"/>
  <c r="E51" i="8"/>
  <c r="E50" i="8"/>
  <c r="F50" i="8" s="1"/>
  <c r="E49" i="8"/>
  <c r="F49" i="8" s="1"/>
  <c r="F48" i="8"/>
  <c r="E48" i="8"/>
  <c r="F47" i="8"/>
  <c r="E47" i="8"/>
  <c r="E46" i="8"/>
  <c r="F46" i="8" s="1"/>
  <c r="E45" i="8"/>
  <c r="F45" i="8" s="1"/>
  <c r="E44" i="8"/>
  <c r="F44" i="8" s="1"/>
  <c r="F43" i="8"/>
  <c r="E43" i="8"/>
  <c r="E42" i="8"/>
  <c r="F42" i="8" s="1"/>
  <c r="E41" i="8"/>
  <c r="F41" i="8" s="1"/>
  <c r="E40" i="8"/>
  <c r="F40" i="8" s="1"/>
  <c r="E39" i="8"/>
  <c r="F39" i="8" s="1"/>
  <c r="E38" i="8"/>
  <c r="F38" i="8" s="1"/>
  <c r="E37" i="8"/>
  <c r="F37" i="8" s="1"/>
  <c r="F36" i="8"/>
  <c r="E36" i="8"/>
  <c r="E35" i="8"/>
  <c r="F35" i="8" s="1"/>
  <c r="E34" i="8"/>
  <c r="F34" i="8" s="1"/>
  <c r="E33" i="8"/>
  <c r="F33" i="8" s="1"/>
  <c r="F32" i="8"/>
  <c r="E32" i="8"/>
  <c r="F31" i="8"/>
  <c r="E31" i="8"/>
  <c r="E30" i="8"/>
  <c r="F30" i="8" s="1"/>
  <c r="E29" i="8"/>
  <c r="F29" i="8" s="1"/>
  <c r="E28" i="8"/>
  <c r="F28" i="8" s="1"/>
  <c r="F27" i="8"/>
  <c r="E27" i="8"/>
  <c r="E26" i="8"/>
  <c r="F26" i="8" s="1"/>
  <c r="E25" i="8"/>
  <c r="F25" i="8" s="1"/>
  <c r="E24" i="8"/>
  <c r="F24" i="8" s="1"/>
  <c r="E23" i="8"/>
  <c r="F23" i="8" s="1"/>
  <c r="E22" i="8"/>
  <c r="F22" i="8" s="1"/>
  <c r="E21" i="8"/>
  <c r="F21" i="8" s="1"/>
  <c r="E20" i="8"/>
  <c r="F20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1" i="8"/>
  <c r="F11" i="8" s="1"/>
  <c r="E10" i="8"/>
  <c r="F10" i="8" s="1"/>
  <c r="E9" i="8"/>
  <c r="F9" i="8" s="1"/>
  <c r="F8" i="8"/>
  <c r="E8" i="8"/>
  <c r="E7" i="8"/>
  <c r="F7" i="8" s="1"/>
  <c r="E6" i="8"/>
  <c r="F6" i="8" s="1"/>
  <c r="E5" i="8"/>
  <c r="F5" i="8" s="1"/>
  <c r="E4" i="8"/>
  <c r="F4" i="8" s="1"/>
  <c r="D3" i="8"/>
  <c r="D144" i="8" s="1"/>
  <c r="C3" i="8"/>
  <c r="B3" i="8"/>
  <c r="E3" i="8" s="1"/>
  <c r="F3" i="8" s="1"/>
  <c r="E138" i="7"/>
  <c r="D140" i="7"/>
  <c r="B140" i="7"/>
  <c r="C140" i="7"/>
  <c r="E139" i="7"/>
  <c r="F139" i="7" s="1"/>
  <c r="F138" i="7"/>
  <c r="E137" i="7"/>
  <c r="F137" i="7" s="1"/>
  <c r="E136" i="7"/>
  <c r="F136" i="7" s="1"/>
  <c r="E135" i="7"/>
  <c r="F135" i="7" s="1"/>
  <c r="E134" i="7"/>
  <c r="F134" i="7" s="1"/>
  <c r="E133" i="7"/>
  <c r="F133" i="7" s="1"/>
  <c r="E132" i="7"/>
  <c r="F132" i="7" s="1"/>
  <c r="E131" i="7"/>
  <c r="F131" i="7" s="1"/>
  <c r="E130" i="7"/>
  <c r="F130" i="7" s="1"/>
  <c r="E129" i="7"/>
  <c r="F129" i="7" s="1"/>
  <c r="E128" i="7"/>
  <c r="F128" i="7" s="1"/>
  <c r="E127" i="7"/>
  <c r="F127" i="7" s="1"/>
  <c r="E126" i="7"/>
  <c r="F126" i="7" s="1"/>
  <c r="E125" i="7"/>
  <c r="F125" i="7" s="1"/>
  <c r="E124" i="7"/>
  <c r="F124" i="7" s="1"/>
  <c r="E123" i="7"/>
  <c r="F123" i="7" s="1"/>
  <c r="E122" i="7"/>
  <c r="F122" i="7" s="1"/>
  <c r="E121" i="7"/>
  <c r="F121" i="7" s="1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 s="1"/>
  <c r="E111" i="7"/>
  <c r="F111" i="7" s="1"/>
  <c r="E110" i="7"/>
  <c r="F110" i="7" s="1"/>
  <c r="E109" i="7"/>
  <c r="F109" i="7" s="1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102" i="7"/>
  <c r="F102" i="7" s="1"/>
  <c r="E101" i="7"/>
  <c r="F101" i="7" s="1"/>
  <c r="E100" i="7"/>
  <c r="F100" i="7" s="1"/>
  <c r="E99" i="7"/>
  <c r="F99" i="7" s="1"/>
  <c r="E98" i="7"/>
  <c r="F98" i="7" s="1"/>
  <c r="E97" i="7"/>
  <c r="F97" i="7" s="1"/>
  <c r="E96" i="7"/>
  <c r="F96" i="7" s="1"/>
  <c r="E95" i="7"/>
  <c r="F95" i="7" s="1"/>
  <c r="E94" i="7"/>
  <c r="F94" i="7" s="1"/>
  <c r="E93" i="7"/>
  <c r="F93" i="7" s="1"/>
  <c r="E92" i="7"/>
  <c r="F92" i="7" s="1"/>
  <c r="E91" i="7"/>
  <c r="F91" i="7" s="1"/>
  <c r="E90" i="7"/>
  <c r="F90" i="7" s="1"/>
  <c r="E89" i="7"/>
  <c r="F89" i="7" s="1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E77" i="7"/>
  <c r="F77" i="7" s="1"/>
  <c r="E76" i="7"/>
  <c r="F76" i="7" s="1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E61" i="7"/>
  <c r="F61" i="7" s="1"/>
  <c r="E60" i="7"/>
  <c r="F60" i="7" s="1"/>
  <c r="E59" i="7"/>
  <c r="F59" i="7" s="1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E38" i="7"/>
  <c r="F38" i="7" s="1"/>
  <c r="E37" i="7"/>
  <c r="F37" i="7" s="1"/>
  <c r="E36" i="7"/>
  <c r="F36" i="7" s="1"/>
  <c r="E35" i="7"/>
  <c r="F35" i="7" s="1"/>
  <c r="E34" i="7"/>
  <c r="F34" i="7" s="1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E4" i="7"/>
  <c r="F4" i="7" s="1"/>
  <c r="D3" i="7"/>
  <c r="C3" i="7"/>
  <c r="B3" i="7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D3" i="1"/>
  <c r="C3" i="1"/>
  <c r="B3" i="1"/>
  <c r="E139" i="6"/>
  <c r="F139" i="6" s="1"/>
  <c r="E138" i="6"/>
  <c r="F138" i="6" s="1"/>
  <c r="E137" i="6"/>
  <c r="F137" i="6" s="1"/>
  <c r="E136" i="6"/>
  <c r="F136" i="6" s="1"/>
  <c r="E135" i="6"/>
  <c r="F135" i="6" s="1"/>
  <c r="E134" i="6"/>
  <c r="F134" i="6" s="1"/>
  <c r="E133" i="6"/>
  <c r="F133" i="6" s="1"/>
  <c r="E132" i="6"/>
  <c r="F132" i="6" s="1"/>
  <c r="E131" i="6"/>
  <c r="F131" i="6" s="1"/>
  <c r="E130" i="6"/>
  <c r="F130" i="6" s="1"/>
  <c r="E129" i="6"/>
  <c r="F129" i="6" s="1"/>
  <c r="E128" i="6"/>
  <c r="F128" i="6" s="1"/>
  <c r="E127" i="6"/>
  <c r="F127" i="6" s="1"/>
  <c r="E126" i="6"/>
  <c r="F126" i="6" s="1"/>
  <c r="E125" i="6"/>
  <c r="F125" i="6" s="1"/>
  <c r="E124" i="6"/>
  <c r="F124" i="6" s="1"/>
  <c r="E123" i="6"/>
  <c r="F123" i="6" s="1"/>
  <c r="E122" i="6"/>
  <c r="F122" i="6" s="1"/>
  <c r="E121" i="6"/>
  <c r="F121" i="6" s="1"/>
  <c r="E120" i="6"/>
  <c r="F120" i="6" s="1"/>
  <c r="E119" i="6"/>
  <c r="F119" i="6" s="1"/>
  <c r="E118" i="6"/>
  <c r="F118" i="6" s="1"/>
  <c r="E117" i="6"/>
  <c r="F117" i="6" s="1"/>
  <c r="E116" i="6"/>
  <c r="F116" i="6" s="1"/>
  <c r="E115" i="6"/>
  <c r="F115" i="6" s="1"/>
  <c r="E114" i="6"/>
  <c r="F114" i="6" s="1"/>
  <c r="E113" i="6"/>
  <c r="F113" i="6" s="1"/>
  <c r="E112" i="6"/>
  <c r="F112" i="6" s="1"/>
  <c r="E111" i="6"/>
  <c r="F111" i="6" s="1"/>
  <c r="E110" i="6"/>
  <c r="F110" i="6" s="1"/>
  <c r="E109" i="6"/>
  <c r="F109" i="6" s="1"/>
  <c r="E108" i="6"/>
  <c r="F108" i="6" s="1"/>
  <c r="E107" i="6"/>
  <c r="F107" i="6" s="1"/>
  <c r="E106" i="6"/>
  <c r="F106" i="6" s="1"/>
  <c r="E105" i="6"/>
  <c r="F105" i="6" s="1"/>
  <c r="E104" i="6"/>
  <c r="F104" i="6" s="1"/>
  <c r="E103" i="6"/>
  <c r="F103" i="6" s="1"/>
  <c r="E102" i="6"/>
  <c r="F102" i="6" s="1"/>
  <c r="E101" i="6"/>
  <c r="F101" i="6" s="1"/>
  <c r="E100" i="6"/>
  <c r="F100" i="6" s="1"/>
  <c r="E99" i="6"/>
  <c r="F99" i="6" s="1"/>
  <c r="E98" i="6"/>
  <c r="F98" i="6" s="1"/>
  <c r="E97" i="6"/>
  <c r="F97" i="6" s="1"/>
  <c r="E96" i="6"/>
  <c r="F96" i="6" s="1"/>
  <c r="E95" i="6"/>
  <c r="F95" i="6" s="1"/>
  <c r="E94" i="6"/>
  <c r="F94" i="6" s="1"/>
  <c r="E93" i="6"/>
  <c r="F93" i="6" s="1"/>
  <c r="E92" i="6"/>
  <c r="F92" i="6" s="1"/>
  <c r="E91" i="6"/>
  <c r="F91" i="6" s="1"/>
  <c r="E90" i="6"/>
  <c r="F90" i="6" s="1"/>
  <c r="E89" i="6"/>
  <c r="F89" i="6" s="1"/>
  <c r="E88" i="6"/>
  <c r="F88" i="6" s="1"/>
  <c r="E87" i="6"/>
  <c r="F87" i="6" s="1"/>
  <c r="E86" i="6"/>
  <c r="F86" i="6" s="1"/>
  <c r="E85" i="6"/>
  <c r="F85" i="6" s="1"/>
  <c r="E84" i="6"/>
  <c r="F84" i="6" s="1"/>
  <c r="E83" i="6"/>
  <c r="F83" i="6" s="1"/>
  <c r="E82" i="6"/>
  <c r="F82" i="6" s="1"/>
  <c r="E81" i="6"/>
  <c r="F81" i="6" s="1"/>
  <c r="E80" i="6"/>
  <c r="F80" i="6" s="1"/>
  <c r="E79" i="6"/>
  <c r="F79" i="6" s="1"/>
  <c r="E78" i="6"/>
  <c r="F78" i="6" s="1"/>
  <c r="E77" i="6"/>
  <c r="F77" i="6" s="1"/>
  <c r="E76" i="6"/>
  <c r="F76" i="6" s="1"/>
  <c r="E75" i="6"/>
  <c r="F75" i="6" s="1"/>
  <c r="E74" i="6"/>
  <c r="F74" i="6" s="1"/>
  <c r="E73" i="6"/>
  <c r="F73" i="6" s="1"/>
  <c r="E72" i="6"/>
  <c r="F72" i="6" s="1"/>
  <c r="E71" i="6"/>
  <c r="F71" i="6" s="1"/>
  <c r="E70" i="6"/>
  <c r="F70" i="6" s="1"/>
  <c r="E69" i="6"/>
  <c r="F69" i="6" s="1"/>
  <c r="E68" i="6"/>
  <c r="F68" i="6" s="1"/>
  <c r="E67" i="6"/>
  <c r="F67" i="6" s="1"/>
  <c r="E66" i="6"/>
  <c r="F66" i="6" s="1"/>
  <c r="E65" i="6"/>
  <c r="F65" i="6" s="1"/>
  <c r="E64" i="6"/>
  <c r="F64" i="6" s="1"/>
  <c r="E63" i="6"/>
  <c r="F63" i="6" s="1"/>
  <c r="E62" i="6"/>
  <c r="F62" i="6" s="1"/>
  <c r="E61" i="6"/>
  <c r="F61" i="6" s="1"/>
  <c r="E60" i="6"/>
  <c r="F60" i="6" s="1"/>
  <c r="E59" i="6"/>
  <c r="F59" i="6" s="1"/>
  <c r="E58" i="6"/>
  <c r="F58" i="6" s="1"/>
  <c r="E57" i="6"/>
  <c r="F57" i="6" s="1"/>
  <c r="E56" i="6"/>
  <c r="F56" i="6" s="1"/>
  <c r="E55" i="6"/>
  <c r="F55" i="6" s="1"/>
  <c r="E54" i="6"/>
  <c r="F54" i="6" s="1"/>
  <c r="E53" i="6"/>
  <c r="F53" i="6" s="1"/>
  <c r="E52" i="6"/>
  <c r="F52" i="6" s="1"/>
  <c r="E51" i="6"/>
  <c r="F51" i="6" s="1"/>
  <c r="E50" i="6"/>
  <c r="F50" i="6" s="1"/>
  <c r="E49" i="6"/>
  <c r="F49" i="6" s="1"/>
  <c r="E48" i="6"/>
  <c r="F48" i="6" s="1"/>
  <c r="E47" i="6"/>
  <c r="F47" i="6" s="1"/>
  <c r="E46" i="6"/>
  <c r="F46" i="6" s="1"/>
  <c r="E45" i="6"/>
  <c r="F45" i="6" s="1"/>
  <c r="E44" i="6"/>
  <c r="F44" i="6" s="1"/>
  <c r="E43" i="6"/>
  <c r="F43" i="6" s="1"/>
  <c r="E42" i="6"/>
  <c r="F42" i="6" s="1"/>
  <c r="E41" i="6"/>
  <c r="F41" i="6" s="1"/>
  <c r="E40" i="6"/>
  <c r="F40" i="6" s="1"/>
  <c r="E39" i="6"/>
  <c r="F39" i="6" s="1"/>
  <c r="E38" i="6"/>
  <c r="F38" i="6" s="1"/>
  <c r="E37" i="6"/>
  <c r="F37" i="6" s="1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F7" i="6" s="1"/>
  <c r="E6" i="6"/>
  <c r="F6" i="6" s="1"/>
  <c r="E5" i="6"/>
  <c r="F5" i="6" s="1"/>
  <c r="E4" i="6"/>
  <c r="F4" i="6" s="1"/>
  <c r="B3" i="6"/>
  <c r="G9" i="14"/>
  <c r="H9" i="14" s="1"/>
  <c r="G8" i="14"/>
  <c r="H8" i="14" s="1"/>
  <c r="G12" i="13"/>
  <c r="H12" i="13" s="1"/>
  <c r="G11" i="13"/>
  <c r="H11" i="13" s="1"/>
  <c r="H10" i="13"/>
  <c r="G7" i="13"/>
  <c r="H7" i="13"/>
  <c r="G6" i="13"/>
  <c r="H6" i="13" s="1"/>
  <c r="D3" i="6"/>
  <c r="C3" i="6"/>
  <c r="E140" i="1" l="1"/>
  <c r="F140" i="1" s="1"/>
  <c r="E7" i="16"/>
  <c r="E10" i="16" s="1"/>
  <c r="C144" i="8"/>
  <c r="E144" i="8"/>
  <c r="D143" i="6"/>
  <c r="D144" i="6" s="1"/>
  <c r="G16" i="16"/>
  <c r="H16" i="16" s="1"/>
  <c r="C143" i="7"/>
  <c r="C144" i="7" s="1"/>
  <c r="D143" i="1"/>
  <c r="D144" i="1" s="1"/>
  <c r="C143" i="6"/>
  <c r="C144" i="6" s="1"/>
  <c r="D143" i="7"/>
  <c r="D144" i="7" s="1"/>
  <c r="E3" i="6"/>
  <c r="F3" i="6" s="1"/>
  <c r="E140" i="7"/>
  <c r="F140" i="7" s="1"/>
  <c r="E3" i="7"/>
  <c r="F3" i="7" s="1"/>
  <c r="G15" i="16"/>
  <c r="H15" i="16" s="1"/>
  <c r="C143" i="1"/>
  <c r="C144" i="1" s="1"/>
  <c r="E3" i="1"/>
  <c r="F3" i="1"/>
  <c r="F10" i="14"/>
  <c r="F17" i="14"/>
  <c r="F17" i="16"/>
  <c r="G15" i="14"/>
  <c r="H15" i="14" s="1"/>
  <c r="G7" i="16" l="1"/>
  <c r="H7" i="16" s="1"/>
  <c r="G9" i="16"/>
  <c r="H9" i="16" s="1"/>
  <c r="E143" i="7"/>
  <c r="E144" i="7" s="1"/>
  <c r="E143" i="1"/>
  <c r="E144" i="1" s="1"/>
  <c r="G8" i="16"/>
  <c r="H8" i="16" s="1"/>
  <c r="E17" i="16"/>
  <c r="E10" i="14"/>
  <c r="G7" i="14"/>
  <c r="E143" i="6"/>
  <c r="E144" i="6" s="1"/>
  <c r="G14" i="16" l="1"/>
  <c r="G17" i="16" s="1"/>
  <c r="H17" i="16" s="1"/>
  <c r="G10" i="16"/>
  <c r="H10" i="16" s="1"/>
  <c r="G10" i="14"/>
  <c r="H10" i="14" s="1"/>
  <c r="H7" i="14"/>
  <c r="G14" i="14"/>
  <c r="E17" i="14"/>
  <c r="H14" i="16" l="1"/>
  <c r="G17" i="14"/>
  <c r="H17" i="14" s="1"/>
  <c r="H14" i="14"/>
</calcChain>
</file>

<file path=xl/sharedStrings.xml><?xml version="1.0" encoding="utf-8"?>
<sst xmlns="http://schemas.openxmlformats.org/spreadsheetml/2006/main" count="1714" uniqueCount="175">
  <si>
    <t>Proyecto Tamaulipas Constituciones</t>
  </si>
  <si>
    <t>Integral Arenque</t>
  </si>
  <si>
    <t>Burgos</t>
  </si>
  <si>
    <t>Cantarell</t>
  </si>
  <si>
    <t>Integral Ayin-Alux</t>
  </si>
  <si>
    <t>Proyecto Aceite Terciario del Golfo</t>
  </si>
  <si>
    <t>Integral Complejo Antonio J. Bermudez</t>
  </si>
  <si>
    <t>Integral Chuc</t>
  </si>
  <si>
    <t>Integral Jujo-Tecominoacán</t>
  </si>
  <si>
    <t>Integral Ku-Maloob-Zaap</t>
  </si>
  <si>
    <t>Integral Poza Rica</t>
  </si>
  <si>
    <t>Integral Yaxche</t>
  </si>
  <si>
    <t>Integral Lakach</t>
  </si>
  <si>
    <t>Proyecto Tsimin Xux</t>
  </si>
  <si>
    <t>Proyecto Lankahuasa</t>
  </si>
  <si>
    <t>Proyecto Crudo Ligero Marino</t>
  </si>
  <si>
    <t>Proyecto Integral Veracruz</t>
  </si>
  <si>
    <t>Proyecto Integral Cuenca de Macuspana</t>
  </si>
  <si>
    <t>Proyecto Costero Terrestre</t>
  </si>
  <si>
    <t>Proyecto Ogarrio - Sánchez Magallanes</t>
  </si>
  <si>
    <t>Proyecto Ixtal-Manik</t>
  </si>
  <si>
    <t>Proyecto Aceite y Gas en Lutitas</t>
  </si>
  <si>
    <t>A-0338-M-Campo Tintal</t>
  </si>
  <si>
    <t>A-0282-M-Campo Puerto Ceiba</t>
  </si>
  <si>
    <t>A-0067-M-Campo Castarrical</t>
  </si>
  <si>
    <t>A-0264-M-Campo Pareto</t>
  </si>
  <si>
    <t>Integral Cactus Sitio-Grande</t>
  </si>
  <si>
    <t xml:space="preserve"> </t>
  </si>
  <si>
    <t>A-0083-M - Campo Chiapas-Copanó</t>
  </si>
  <si>
    <t>A-0099-M - Campo Comoapa</t>
  </si>
  <si>
    <t>A-0141-M - Campo Gaucho</t>
  </si>
  <si>
    <t>A-0169-M - Campo Juspi</t>
  </si>
  <si>
    <t>A-0230-M - Campo Muspac</t>
  </si>
  <si>
    <t>A-0236-M - Campo Níspero</t>
  </si>
  <si>
    <t>A-0291-M - Campo Río Nuevo</t>
  </si>
  <si>
    <t>Campeche Oriente Fase II</t>
  </si>
  <si>
    <t>A-0312-M - Campo Sitio Grande</t>
  </si>
  <si>
    <t>Campo Quesqui</t>
  </si>
  <si>
    <t>A-0046-M - Campo Bellota</t>
  </si>
  <si>
    <t>A-0050-M - Campo Bricol</t>
  </si>
  <si>
    <t>A-0087-M - Campo Chinchorro</t>
  </si>
  <si>
    <t>A-0119-M - Campo Edén-Jolote</t>
  </si>
  <si>
    <t>A-0201-M - Campo Madrefil</t>
  </si>
  <si>
    <t>A-0088-M - Campo Chipilín</t>
  </si>
  <si>
    <t>A-0115-M - Campo Cupache</t>
  </si>
  <si>
    <t>A-0250-M - Campo Paché</t>
  </si>
  <si>
    <t>A-0252-M - Campo Palangre</t>
  </si>
  <si>
    <t>A-0372-M - Campo Yagual</t>
  </si>
  <si>
    <t>Campo Itta</t>
  </si>
  <si>
    <t>Campo Tlamatini</t>
  </si>
  <si>
    <t>Comalcalco Fase II</t>
  </si>
  <si>
    <t>Campo Teca</t>
  </si>
  <si>
    <t>Cuichapa Fase II</t>
  </si>
  <si>
    <t>A-0029-M - Campo Artesa</t>
  </si>
  <si>
    <t>NOMBRE</t>
  </si>
  <si>
    <t>A-0356-M-Campo Tupilco</t>
  </si>
  <si>
    <t>A-0342 - Campo Tokal</t>
  </si>
  <si>
    <t>Área Contractual 3 Cinturón Plegado Perdido</t>
  </si>
  <si>
    <t>Uchukil Fase II</t>
  </si>
  <si>
    <t>CE Ek-Balam</t>
  </si>
  <si>
    <t>Área Contractual 2 Tampico Misantla</t>
  </si>
  <si>
    <t>Área Contractual 8 Cuencas del Sureste</t>
  </si>
  <si>
    <t>A-0061 - Campo Caparroso-Pijije-Escuintle</t>
  </si>
  <si>
    <t>A-0108-M - Campo Cráter</t>
  </si>
  <si>
    <t>A-0127-M - Campo Escarbado</t>
  </si>
  <si>
    <t>A-0197 - Campo Luna-Palapa</t>
  </si>
  <si>
    <t>A-0233-M - Campo Navegante</t>
  </si>
  <si>
    <t>A-0305-M - Campo Sen</t>
  </si>
  <si>
    <t>A-0310-M - Campo Sini</t>
  </si>
  <si>
    <t>A-0332-M - Campo Terra</t>
  </si>
  <si>
    <t>A-0340-M - Campo Tizón</t>
  </si>
  <si>
    <t>CE Cárdenas-Mora</t>
  </si>
  <si>
    <t>CE Ogarrio</t>
  </si>
  <si>
    <t>CE Santuario-El Golpe</t>
  </si>
  <si>
    <t>CEE Misión</t>
  </si>
  <si>
    <t>Holok Fase II</t>
  </si>
  <si>
    <t>Chalabil Fase II</t>
  </si>
  <si>
    <t>Área Contractual 2 Perdido</t>
  </si>
  <si>
    <t>Área Contractual 5 Perdido</t>
  </si>
  <si>
    <t>Área Contractual 22 Cuenca Salina</t>
  </si>
  <si>
    <t>Área Perdido Fase II</t>
  </si>
  <si>
    <t>Área Contractual 16 Tampico-Misantla-Veracruz</t>
  </si>
  <si>
    <t>Área Contractual 17 Tampico-Misantla-Veracruz</t>
  </si>
  <si>
    <t>Área Contractual 18 Tampico-Misantla-Veracruz</t>
  </si>
  <si>
    <t>Área Contractual 29 Cuencas del Sureste</t>
  </si>
  <si>
    <t>Área Contractual 32 Cuencas del Sureste</t>
  </si>
  <si>
    <t>Área Contractual 33 Cuencas del Sureste</t>
  </si>
  <si>
    <t>Área Contractual 35 Cuencas del Sureste</t>
  </si>
  <si>
    <t>Campo Xikin</t>
  </si>
  <si>
    <t>CEE  Ébano</t>
  </si>
  <si>
    <t>Campo Esah</t>
  </si>
  <si>
    <t>Campo Chocol</t>
  </si>
  <si>
    <t>CEE Miquetla</t>
  </si>
  <si>
    <t>Campo Cheek</t>
  </si>
  <si>
    <t>Campo Cahua</t>
  </si>
  <si>
    <t>Campo Ixachi</t>
  </si>
  <si>
    <t>Campo Uchbal</t>
  </si>
  <si>
    <t>Campo Mulach</t>
  </si>
  <si>
    <t>Campo Manik NW</t>
  </si>
  <si>
    <t>Campo Cibix</t>
  </si>
  <si>
    <t>Campo Octli</t>
  </si>
  <si>
    <t>Campo  Hok</t>
  </si>
  <si>
    <t>Campo Teekit Profundo</t>
  </si>
  <si>
    <t>Campo Tlacame</t>
  </si>
  <si>
    <t>Campo Tetl</t>
  </si>
  <si>
    <t>Campo Koban</t>
  </si>
  <si>
    <t>Campo Suuk</t>
  </si>
  <si>
    <t>Proyecto Coyula</t>
  </si>
  <si>
    <t>A-0057-M - Campo Cactus</t>
  </si>
  <si>
    <t>A-0144-M - Campo Giraldas</t>
  </si>
  <si>
    <t>A-0317-M - Campo Sunuapa</t>
  </si>
  <si>
    <t>A-0329-M - Campo Teotleco</t>
  </si>
  <si>
    <t>A-0003-M - Campo Agave</t>
  </si>
  <si>
    <t>Terrestre</t>
  </si>
  <si>
    <t>Norte</t>
  </si>
  <si>
    <t>Aguas Someras</t>
  </si>
  <si>
    <t>Sonda de Campeche</t>
  </si>
  <si>
    <t>Litoral de Tabasco</t>
  </si>
  <si>
    <t>Cuenca del Sureste</t>
  </si>
  <si>
    <t>Aguas Profundas</t>
  </si>
  <si>
    <t>Litoral de Veracruz</t>
  </si>
  <si>
    <t>Veracruz</t>
  </si>
  <si>
    <t>Area</t>
  </si>
  <si>
    <t>Region</t>
  </si>
  <si>
    <t>Total</t>
  </si>
  <si>
    <t>PROGRAMAS PRESUPUESTARIOS CON PROGRAMAS Y PROYECTOS DE INVERSIÓN</t>
  </si>
  <si>
    <t>Fuente: SHCP</t>
  </si>
  <si>
    <t>Tabla de Caraiva y Asociados. Leon and Pech Architects</t>
  </si>
  <si>
    <t>Exploratorios</t>
  </si>
  <si>
    <t>Desarrollo</t>
  </si>
  <si>
    <t>Venta Nacional</t>
  </si>
  <si>
    <t>Exportación</t>
  </si>
  <si>
    <t>Diferecnia</t>
  </si>
  <si>
    <t>Perforar Pozos (Numero)</t>
  </si>
  <si>
    <t xml:space="preserve">Comercializacion </t>
  </si>
  <si>
    <t>Crudo en Miles de Barriles</t>
  </si>
  <si>
    <t>ESTRATEGIA PROGRAMÁTICA DE PEMEX</t>
  </si>
  <si>
    <t>Incluye la producción de Pemex, Socios-Estado,Condensados</t>
  </si>
  <si>
    <t>Pesos</t>
  </si>
  <si>
    <t>Exploración y Producción</t>
  </si>
  <si>
    <t>Logística</t>
  </si>
  <si>
    <t>Transformación Industrial</t>
  </si>
  <si>
    <t>PROGRAMAS Y PROYECTOS DE INVERSIÓN PEMEX</t>
  </si>
  <si>
    <t>Dólares</t>
  </si>
  <si>
    <t>Campo Pokche</t>
  </si>
  <si>
    <t>Campo Kayab</t>
  </si>
  <si>
    <t>Campo  Pit</t>
  </si>
  <si>
    <t>A-0369-2M - Campo Xanab</t>
  </si>
  <si>
    <t>Campo Paki</t>
  </si>
  <si>
    <t>A-0373-2M - Campo Yaxché</t>
  </si>
  <si>
    <t>Campo Racemosa</t>
  </si>
  <si>
    <t>Campo Tupilco Profundo</t>
  </si>
  <si>
    <t>A-0196-M - Campo Lum</t>
  </si>
  <si>
    <t>A-0032-M - Campo Ayatsil</t>
  </si>
  <si>
    <t>A-0034-M - Campo Ayocote</t>
  </si>
  <si>
    <t>A-0027-M - Campo Arroyo Prieto</t>
  </si>
  <si>
    <t>A-0075-M - Campo Cerro Nanchital</t>
  </si>
  <si>
    <t>AE-0339-2M - Campo Tiumut</t>
  </si>
  <si>
    <t>AE-0235-2M - Campo Nelash</t>
  </si>
  <si>
    <t>A-0035-M - Campo Bacab</t>
  </si>
  <si>
    <t>A-0327-M - Campo Tekel</t>
  </si>
  <si>
    <t>A-0361-M - Campo Utsil</t>
  </si>
  <si>
    <t>A-0092-M - Campo Cinco Presidentes</t>
  </si>
  <si>
    <t>A-0145-M - Campo Guaricho</t>
  </si>
  <si>
    <t>A-0195-2M - Campo Los Soldados</t>
  </si>
  <si>
    <t>A-0284-2M - Campo Rabasa</t>
  </si>
  <si>
    <t>A-0183-3M - Campo Ku</t>
  </si>
  <si>
    <t>A-0375-2M - Campo Zaap</t>
  </si>
  <si>
    <t>A-0292-M - Campo Rodador</t>
  </si>
  <si>
    <t>Diferencia 2023 vs 2022</t>
  </si>
  <si>
    <t>Tabla de Caraiva y Asociados/Pech Architects</t>
  </si>
  <si>
    <t>PROGRAMAS Y PROYECTOS DE INVERSIÓN - PEMEX EXPLORACION Y PRODUCCION EN CAMPOS</t>
  </si>
  <si>
    <t>Terrestres</t>
  </si>
  <si>
    <t>Tabla de Caraiva y Asociados./Pech Architects</t>
  </si>
  <si>
    <t>Tabla de Caraiva y Asociados. Pech Architects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</si>
</sst>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%_ ;[Red]\-#,##0%"/>
    <numFmt numFmtId="166" formatCode="_-* #,##0_-;\-* #,##0_-;_-* &quot;-&quot;??_-;_-@_-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12"/>
      <color theme="0"/>
      <name val="Arial"/>
      <family val="2"/>
    </font>
    <font>
      <sz val="14"/>
      <color rgb="FF000000"/>
      <name val="Tahoma"/>
      <family val="2"/>
    </font>
    <font>
      <sz val="14"/>
      <name val="Tahoma"/>
      <family val="2"/>
    </font>
    <font>
      <b/>
      <sz val="14"/>
      <name val="Arial"/>
      <family val="2"/>
    </font>
    <font>
      <b/>
      <sz val="14"/>
      <color theme="0"/>
      <name val="Tahoma"/>
      <family val="2"/>
    </font>
    <font>
      <b/>
      <sz val="14"/>
      <color rgb="FF000000"/>
      <name val="Tahoma"/>
      <family val="2"/>
    </font>
    <font>
      <sz val="9"/>
      <color rgb="FF000000"/>
      <name val="Tahoma"/>
      <family val="2"/>
    </font>
    <font>
      <sz val="14"/>
      <color rgb="FFFF0000"/>
      <name val="Tahoma"/>
      <family val="2"/>
    </font>
    <font>
      <b/>
      <sz val="12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 shrinkToFit="1"/>
    </xf>
    <xf numFmtId="3" fontId="6" fillId="0" borderId="1" xfId="0" applyNumberFormat="1" applyFont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165" fontId="6" fillId="0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/>
    </xf>
    <xf numFmtId="3" fontId="5" fillId="0" borderId="1" xfId="0" applyNumberFormat="1" applyFont="1" applyFill="1" applyBorder="1" applyAlignment="1">
      <alignment horizontal="center" vertical="center" shrinkToFit="1"/>
    </xf>
    <xf numFmtId="16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166" fontId="8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43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166" fontId="9" fillId="0" borderId="0" xfId="0" applyNumberFormat="1" applyFont="1" applyFill="1" applyBorder="1" applyAlignment="1">
      <alignment horizontal="left" vertical="top"/>
    </xf>
    <xf numFmtId="9" fontId="9" fillId="0" borderId="0" xfId="2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166" fontId="9" fillId="0" borderId="0" xfId="1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right" vertical="top"/>
    </xf>
    <xf numFmtId="0" fontId="9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center" vertical="top"/>
    </xf>
    <xf numFmtId="166" fontId="15" fillId="0" borderId="0" xfId="0" applyNumberFormat="1" applyFont="1" applyFill="1" applyBorder="1" applyAlignment="1">
      <alignment horizontal="left" vertical="top"/>
    </xf>
    <xf numFmtId="9" fontId="15" fillId="0" borderId="0" xfId="2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right" vertical="top"/>
    </xf>
    <xf numFmtId="10" fontId="9" fillId="0" borderId="0" xfId="2" applyNumberFormat="1" applyFont="1" applyFill="1" applyBorder="1" applyAlignment="1">
      <alignment horizontal="right" vertical="top"/>
    </xf>
    <xf numFmtId="10" fontId="12" fillId="2" borderId="0" xfId="2" applyNumberFormat="1" applyFont="1" applyFill="1" applyBorder="1" applyAlignment="1">
      <alignment horizontal="right" vertical="top"/>
    </xf>
    <xf numFmtId="3" fontId="12" fillId="2" borderId="0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horizontal="center" vertical="top"/>
    </xf>
    <xf numFmtId="3" fontId="7" fillId="0" borderId="1" xfId="0" applyNumberFormat="1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left" vertical="top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right" vertical="center" shrinkToFit="1"/>
    </xf>
    <xf numFmtId="164" fontId="6" fillId="0" borderId="0" xfId="0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left" vertical="top" wrapText="1"/>
    </xf>
    <xf numFmtId="3" fontId="6" fillId="0" borderId="5" xfId="0" applyNumberFormat="1" applyFont="1" applyFill="1" applyBorder="1" applyAlignment="1">
      <alignment horizontal="left" vertical="top" wrapText="1"/>
    </xf>
    <xf numFmtId="3" fontId="6" fillId="0" borderId="5" xfId="0" applyNumberFormat="1" applyFont="1" applyFill="1" applyBorder="1" applyAlignment="1">
      <alignment horizontal="right" vertical="center" shrinkToFit="1"/>
    </xf>
    <xf numFmtId="164" fontId="6" fillId="0" borderId="5" xfId="0" applyNumberFormat="1" applyFont="1" applyFill="1" applyBorder="1" applyAlignment="1">
      <alignment horizontal="right" vertical="center"/>
    </xf>
    <xf numFmtId="165" fontId="6" fillId="0" borderId="5" xfId="2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left" vertical="top"/>
    </xf>
    <xf numFmtId="166" fontId="8" fillId="2" borderId="1" xfId="1" applyNumberFormat="1" applyFont="1" applyFill="1" applyBorder="1" applyAlignment="1">
      <alignment horizontal="right" vertical="top"/>
    </xf>
    <xf numFmtId="9" fontId="8" fillId="2" borderId="1" xfId="2" applyFont="1" applyFill="1" applyBorder="1" applyAlignment="1">
      <alignment horizontal="center" vertical="top"/>
    </xf>
    <xf numFmtId="166" fontId="10" fillId="0" borderId="0" xfId="0" applyNumberFormat="1" applyFont="1" applyFill="1" applyBorder="1" applyAlignment="1">
      <alignment horizontal="left" vertical="top"/>
    </xf>
    <xf numFmtId="9" fontId="10" fillId="0" borderId="0" xfId="2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top"/>
    </xf>
    <xf numFmtId="0" fontId="13" fillId="4" borderId="0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center" vertical="top"/>
    </xf>
  </cellXfs>
  <cellStyles count="6">
    <cellStyle name="Comma" xfId="1" builtinId="3"/>
    <cellStyle name="Comma 2" xfId="5" xr:uid="{96AFB247-A58B-45FF-9520-2185151A4271}"/>
    <cellStyle name="Normal" xfId="0" builtinId="0"/>
    <cellStyle name="Normal 2" xfId="3" xr:uid="{D660467E-B791-4E62-8F28-793CBB92092D}"/>
    <cellStyle name="Percent" xfId="2" builtinId="5"/>
    <cellStyle name="Percent 2" xfId="4" xr:uid="{91D59FDE-EE82-486D-9400-35C26D1CF2D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7971B-1AC3-45CB-995C-7E364E8B9FD1}">
  <sheetPr>
    <tabColor rgb="FFFF0000"/>
  </sheetPr>
  <dimension ref="A1:H144"/>
  <sheetViews>
    <sheetView showGridLines="0" tabSelected="1" workbookViewId="0">
      <selection activeCell="B25" sqref="B25"/>
    </sheetView>
  </sheetViews>
  <sheetFormatPr defaultRowHeight="11.5" x14ac:dyDescent="0.3"/>
  <cols>
    <col min="1" max="1" width="42" style="2" customWidth="1"/>
    <col min="2" max="2" width="18.19921875" style="2" customWidth="1"/>
    <col min="3" max="4" width="19.796875" style="3" customWidth="1"/>
    <col min="5" max="5" width="17.296875" style="3" bestFit="1" customWidth="1"/>
    <col min="6" max="6" width="11" style="2" bestFit="1" customWidth="1"/>
    <col min="7" max="7" width="13.59765625" style="1" bestFit="1" customWidth="1"/>
    <col min="8" max="8" width="17.8984375" style="1" bestFit="1" customWidth="1"/>
    <col min="9" max="16384" width="8.796875" style="2"/>
  </cols>
  <sheetData>
    <row r="1" spans="1:8" ht="33.5" customHeight="1" x14ac:dyDescent="0.3">
      <c r="A1" s="70" t="s">
        <v>125</v>
      </c>
      <c r="B1" s="70"/>
      <c r="C1" s="70"/>
      <c r="D1" s="70"/>
      <c r="E1" s="70"/>
      <c r="F1" s="70"/>
      <c r="G1" s="70"/>
      <c r="H1" s="70"/>
    </row>
    <row r="2" spans="1:8" ht="12" customHeight="1" x14ac:dyDescent="0.3">
      <c r="A2" s="4" t="s">
        <v>54</v>
      </c>
      <c r="B2" s="5">
        <v>2023</v>
      </c>
      <c r="C2" s="5">
        <v>2022</v>
      </c>
      <c r="D2" s="5">
        <v>2021</v>
      </c>
      <c r="E2" s="66" t="s">
        <v>169</v>
      </c>
      <c r="F2" s="67"/>
      <c r="G2" s="68" t="s">
        <v>122</v>
      </c>
      <c r="H2" s="68" t="s">
        <v>123</v>
      </c>
    </row>
    <row r="3" spans="1:8" ht="34" customHeight="1" x14ac:dyDescent="0.3">
      <c r="A3" s="21" t="s">
        <v>124</v>
      </c>
      <c r="B3" s="19">
        <f>SUM(B4:B139)</f>
        <v>401239002691</v>
      </c>
      <c r="C3" s="19">
        <f>SUM(C4:C114)</f>
        <v>361509017596</v>
      </c>
      <c r="D3" s="19">
        <f>SUM(D4:D114)</f>
        <v>268137252627</v>
      </c>
      <c r="E3" s="20">
        <f>B3-C3</f>
        <v>39729985095</v>
      </c>
      <c r="F3" s="12">
        <f>E3/C3</f>
        <v>0.10990039849960191</v>
      </c>
      <c r="G3" s="69"/>
      <c r="H3" s="69"/>
    </row>
    <row r="4" spans="1:8" x14ac:dyDescent="0.3">
      <c r="A4" s="14" t="s">
        <v>0</v>
      </c>
      <c r="B4" s="44">
        <v>3333731530</v>
      </c>
      <c r="C4" s="7">
        <v>1835737900</v>
      </c>
      <c r="D4" s="8">
        <v>2850400440</v>
      </c>
      <c r="E4" s="6">
        <f t="shared" ref="E4:E67" si="0">B4-C4</f>
        <v>1497993630</v>
      </c>
      <c r="F4" s="13">
        <f t="shared" ref="F4:F67" si="1">E4/C4</f>
        <v>0.81601716127340396</v>
      </c>
      <c r="G4" s="18" t="s">
        <v>113</v>
      </c>
      <c r="H4" s="18" t="s">
        <v>114</v>
      </c>
    </row>
    <row r="5" spans="1:8" x14ac:dyDescent="0.3">
      <c r="A5" s="9" t="s">
        <v>1</v>
      </c>
      <c r="B5" s="45">
        <v>1500386845</v>
      </c>
      <c r="C5" s="7">
        <v>1077490978</v>
      </c>
      <c r="D5" s="8">
        <v>295230439</v>
      </c>
      <c r="E5" s="6">
        <f t="shared" si="0"/>
        <v>422895867</v>
      </c>
      <c r="F5" s="13">
        <f t="shared" si="1"/>
        <v>0.39248204916292118</v>
      </c>
      <c r="G5" s="18" t="s">
        <v>115</v>
      </c>
      <c r="H5" s="18" t="s">
        <v>114</v>
      </c>
    </row>
    <row r="6" spans="1:8" x14ac:dyDescent="0.3">
      <c r="A6" s="14" t="s">
        <v>2</v>
      </c>
      <c r="B6" s="44">
        <v>3204626531</v>
      </c>
      <c r="C6" s="7">
        <v>3193730210</v>
      </c>
      <c r="D6" s="8">
        <v>4708958221</v>
      </c>
      <c r="E6" s="6">
        <f t="shared" si="0"/>
        <v>10896321</v>
      </c>
      <c r="F6" s="13">
        <f t="shared" si="1"/>
        <v>3.4117850549436361E-3</v>
      </c>
      <c r="G6" s="18" t="s">
        <v>113</v>
      </c>
      <c r="H6" s="18" t="s">
        <v>114</v>
      </c>
    </row>
    <row r="7" spans="1:8" x14ac:dyDescent="0.3">
      <c r="A7" s="14" t="s">
        <v>3</v>
      </c>
      <c r="B7" s="44">
        <v>17414892379</v>
      </c>
      <c r="C7" s="7">
        <v>14290533423</v>
      </c>
      <c r="D7" s="8">
        <v>15862939949</v>
      </c>
      <c r="E7" s="6">
        <f t="shared" si="0"/>
        <v>3124358956</v>
      </c>
      <c r="F7" s="13">
        <f t="shared" si="1"/>
        <v>0.21863137389759563</v>
      </c>
      <c r="G7" s="18" t="s">
        <v>115</v>
      </c>
      <c r="H7" s="18" t="s">
        <v>116</v>
      </c>
    </row>
    <row r="8" spans="1:8" x14ac:dyDescent="0.3">
      <c r="A8" s="9" t="s">
        <v>4</v>
      </c>
      <c r="B8" s="45">
        <v>3579247216</v>
      </c>
      <c r="C8" s="7">
        <v>5595848703</v>
      </c>
      <c r="D8" s="8">
        <v>1968169669</v>
      </c>
      <c r="E8" s="6">
        <f t="shared" si="0"/>
        <v>-2016601487</v>
      </c>
      <c r="F8" s="13">
        <f t="shared" si="1"/>
        <v>-0.36037455514458</v>
      </c>
      <c r="G8" s="18" t="s">
        <v>115</v>
      </c>
      <c r="H8" s="18" t="s">
        <v>117</v>
      </c>
    </row>
    <row r="9" spans="1:8" x14ac:dyDescent="0.3">
      <c r="A9" s="14" t="s">
        <v>5</v>
      </c>
      <c r="B9" s="45">
        <v>7832872634</v>
      </c>
      <c r="C9" s="7">
        <v>3555240351</v>
      </c>
      <c r="D9" s="8">
        <v>4593403882</v>
      </c>
      <c r="E9" s="6">
        <f t="shared" si="0"/>
        <v>4277632283</v>
      </c>
      <c r="F9" s="13">
        <f t="shared" si="1"/>
        <v>1.2031907439947933</v>
      </c>
      <c r="G9" s="18" t="s">
        <v>113</v>
      </c>
      <c r="H9" s="18" t="s">
        <v>114</v>
      </c>
    </row>
    <row r="10" spans="1:8" x14ac:dyDescent="0.3">
      <c r="A10" s="15" t="s">
        <v>26</v>
      </c>
      <c r="B10" s="46">
        <v>7300000</v>
      </c>
      <c r="C10" s="7">
        <v>0</v>
      </c>
      <c r="D10" s="8">
        <v>7934848</v>
      </c>
      <c r="E10" s="6">
        <f t="shared" si="0"/>
        <v>7300000</v>
      </c>
      <c r="F10" s="13" t="e">
        <f t="shared" si="1"/>
        <v>#DIV/0!</v>
      </c>
      <c r="G10" s="18" t="s">
        <v>113</v>
      </c>
      <c r="H10" s="18" t="s">
        <v>118</v>
      </c>
    </row>
    <row r="11" spans="1:8" x14ac:dyDescent="0.3">
      <c r="A11" s="9" t="s">
        <v>6</v>
      </c>
      <c r="B11" s="45">
        <v>4551253135</v>
      </c>
      <c r="C11" s="7">
        <v>24118016758</v>
      </c>
      <c r="D11" s="8">
        <v>4634337417</v>
      </c>
      <c r="E11" s="6">
        <f t="shared" si="0"/>
        <v>-19566763623</v>
      </c>
      <c r="F11" s="13">
        <f t="shared" si="1"/>
        <v>-0.81129239685554411</v>
      </c>
      <c r="G11" s="18" t="s">
        <v>113</v>
      </c>
      <c r="H11" s="18" t="s">
        <v>118</v>
      </c>
    </row>
    <row r="12" spans="1:8" x14ac:dyDescent="0.3">
      <c r="A12" s="9" t="s">
        <v>7</v>
      </c>
      <c r="B12" s="45">
        <v>21238727085</v>
      </c>
      <c r="C12" s="7">
        <v>13772434779</v>
      </c>
      <c r="D12" s="8">
        <v>12968402649</v>
      </c>
      <c r="E12" s="6">
        <f t="shared" si="0"/>
        <v>7466292306</v>
      </c>
      <c r="F12" s="13">
        <f t="shared" si="1"/>
        <v>0.54211854518160363</v>
      </c>
      <c r="G12" s="18" t="s">
        <v>115</v>
      </c>
      <c r="H12" s="18" t="s">
        <v>116</v>
      </c>
    </row>
    <row r="13" spans="1:8" x14ac:dyDescent="0.3">
      <c r="A13" s="9" t="s">
        <v>8</v>
      </c>
      <c r="B13" s="45">
        <v>3164319650</v>
      </c>
      <c r="C13" s="7">
        <v>3242327997</v>
      </c>
      <c r="D13" s="8">
        <v>1066082167</v>
      </c>
      <c r="E13" s="6">
        <f t="shared" si="0"/>
        <v>-78008347</v>
      </c>
      <c r="F13" s="13">
        <f t="shared" si="1"/>
        <v>-2.4059363232892567E-2</v>
      </c>
      <c r="G13" s="18" t="s">
        <v>113</v>
      </c>
      <c r="H13" s="18" t="s">
        <v>118</v>
      </c>
    </row>
    <row r="14" spans="1:8" x14ac:dyDescent="0.3">
      <c r="A14" s="9" t="s">
        <v>9</v>
      </c>
      <c r="B14" s="45">
        <v>28584765166</v>
      </c>
      <c r="C14" s="7">
        <v>62409253093</v>
      </c>
      <c r="D14" s="8">
        <v>51363441597</v>
      </c>
      <c r="E14" s="6">
        <f t="shared" si="0"/>
        <v>-33824487927</v>
      </c>
      <c r="F14" s="13">
        <f t="shared" si="1"/>
        <v>-0.54197873313106271</v>
      </c>
      <c r="G14" s="18" t="s">
        <v>115</v>
      </c>
      <c r="H14" s="18" t="s">
        <v>116</v>
      </c>
    </row>
    <row r="15" spans="1:8" x14ac:dyDescent="0.3">
      <c r="A15" s="9" t="s">
        <v>10</v>
      </c>
      <c r="B15" s="45">
        <v>7003990840</v>
      </c>
      <c r="C15" s="7">
        <v>2939502295</v>
      </c>
      <c r="D15" s="8">
        <v>2772720997</v>
      </c>
      <c r="E15" s="6">
        <f t="shared" si="0"/>
        <v>4064488545</v>
      </c>
      <c r="F15" s="13">
        <f t="shared" si="1"/>
        <v>1.3827131728774513</v>
      </c>
      <c r="G15" s="18" t="s">
        <v>113</v>
      </c>
      <c r="H15" s="18" t="s">
        <v>114</v>
      </c>
    </row>
    <row r="16" spans="1:8" x14ac:dyDescent="0.3">
      <c r="A16" s="14" t="s">
        <v>11</v>
      </c>
      <c r="B16" s="14">
        <v>0</v>
      </c>
      <c r="C16" s="7">
        <v>4470300059</v>
      </c>
      <c r="D16" s="8">
        <v>11626591460</v>
      </c>
      <c r="E16" s="6">
        <f t="shared" si="0"/>
        <v>-4470300059</v>
      </c>
      <c r="F16" s="13">
        <f t="shared" si="1"/>
        <v>-1</v>
      </c>
      <c r="G16" s="18" t="s">
        <v>115</v>
      </c>
      <c r="H16" s="18" t="s">
        <v>116</v>
      </c>
    </row>
    <row r="17" spans="1:8" x14ac:dyDescent="0.3">
      <c r="A17" s="9" t="s">
        <v>12</v>
      </c>
      <c r="B17" s="9">
        <v>0</v>
      </c>
      <c r="C17" s="7">
        <v>6318809663</v>
      </c>
      <c r="D17" s="8">
        <v>2212386626</v>
      </c>
      <c r="E17" s="6">
        <f t="shared" si="0"/>
        <v>-6318809663</v>
      </c>
      <c r="F17" s="13">
        <f t="shared" si="1"/>
        <v>-1</v>
      </c>
      <c r="G17" s="18" t="s">
        <v>115</v>
      </c>
      <c r="H17" s="18" t="s">
        <v>116</v>
      </c>
    </row>
    <row r="18" spans="1:8" x14ac:dyDescent="0.3">
      <c r="A18" s="9" t="s">
        <v>13</v>
      </c>
      <c r="B18" s="45">
        <v>7279650500</v>
      </c>
      <c r="C18" s="7">
        <v>6019472967</v>
      </c>
      <c r="D18" s="8">
        <v>3870314643</v>
      </c>
      <c r="E18" s="6">
        <f t="shared" si="0"/>
        <v>1260177533</v>
      </c>
      <c r="F18" s="13">
        <f t="shared" si="1"/>
        <v>0.2093501440921082</v>
      </c>
      <c r="G18" s="18" t="s">
        <v>115</v>
      </c>
      <c r="H18" s="18" t="s">
        <v>120</v>
      </c>
    </row>
    <row r="19" spans="1:8" x14ac:dyDescent="0.3">
      <c r="A19" s="14" t="s">
        <v>14</v>
      </c>
      <c r="B19" s="14">
        <v>0</v>
      </c>
      <c r="C19" s="7">
        <v>24347</v>
      </c>
      <c r="D19" s="8">
        <v>7896927</v>
      </c>
      <c r="E19" s="6">
        <f t="shared" si="0"/>
        <v>-24347</v>
      </c>
      <c r="F19" s="13">
        <f t="shared" si="1"/>
        <v>-1</v>
      </c>
      <c r="G19" s="18" t="s">
        <v>115</v>
      </c>
      <c r="H19" s="18" t="s">
        <v>120</v>
      </c>
    </row>
    <row r="20" spans="1:8" x14ac:dyDescent="0.3">
      <c r="A20" s="9" t="s">
        <v>15</v>
      </c>
      <c r="B20" s="45">
        <v>17535855008</v>
      </c>
      <c r="C20" s="7">
        <v>10350311787</v>
      </c>
      <c r="D20" s="8">
        <v>8559941973</v>
      </c>
      <c r="E20" s="6">
        <f t="shared" si="0"/>
        <v>7185543221</v>
      </c>
      <c r="F20" s="13">
        <f t="shared" si="1"/>
        <v>0.69423447031084107</v>
      </c>
      <c r="G20" s="18" t="s">
        <v>115</v>
      </c>
      <c r="H20" s="18" t="s">
        <v>117</v>
      </c>
    </row>
    <row r="21" spans="1:8" x14ac:dyDescent="0.3">
      <c r="A21" s="9" t="s">
        <v>16</v>
      </c>
      <c r="B21" s="45">
        <v>10854164766</v>
      </c>
      <c r="C21" s="7">
        <v>10047110012</v>
      </c>
      <c r="D21" s="8">
        <v>7182560658</v>
      </c>
      <c r="E21" s="6">
        <f t="shared" si="0"/>
        <v>807054754</v>
      </c>
      <c r="F21" s="13">
        <f t="shared" si="1"/>
        <v>8.0327054549624258E-2</v>
      </c>
      <c r="G21" s="18" t="s">
        <v>113</v>
      </c>
      <c r="H21" s="18" t="s">
        <v>121</v>
      </c>
    </row>
    <row r="22" spans="1:8" x14ac:dyDescent="0.3">
      <c r="A22" s="9" t="s">
        <v>17</v>
      </c>
      <c r="B22" s="45">
        <v>379929588</v>
      </c>
      <c r="C22" s="7">
        <v>497847919</v>
      </c>
      <c r="D22" s="8">
        <v>262501042</v>
      </c>
      <c r="E22" s="6">
        <f t="shared" si="0"/>
        <v>-117918331</v>
      </c>
      <c r="F22" s="13">
        <f t="shared" si="1"/>
        <v>-0.23685612915055693</v>
      </c>
      <c r="G22" s="18" t="s">
        <v>113</v>
      </c>
      <c r="H22" s="18" t="s">
        <v>118</v>
      </c>
    </row>
    <row r="23" spans="1:8" x14ac:dyDescent="0.3">
      <c r="A23" s="14" t="s">
        <v>18</v>
      </c>
      <c r="B23" s="44">
        <v>7577222426</v>
      </c>
      <c r="C23" s="7">
        <v>213729622</v>
      </c>
      <c r="D23" s="8">
        <v>666647364</v>
      </c>
      <c r="E23" s="6">
        <f t="shared" si="0"/>
        <v>7363492804</v>
      </c>
      <c r="F23" s="13">
        <f t="shared" si="1"/>
        <v>34.452373681735139</v>
      </c>
      <c r="G23" s="18" t="s">
        <v>113</v>
      </c>
      <c r="H23" s="18" t="s">
        <v>118</v>
      </c>
    </row>
    <row r="24" spans="1:8" x14ac:dyDescent="0.3">
      <c r="A24" s="9" t="s">
        <v>19</v>
      </c>
      <c r="B24" s="45">
        <v>3718198764</v>
      </c>
      <c r="C24" s="7">
        <v>7635647260</v>
      </c>
      <c r="D24" s="8">
        <v>7520772821</v>
      </c>
      <c r="E24" s="6">
        <f t="shared" si="0"/>
        <v>-3917448496</v>
      </c>
      <c r="F24" s="13">
        <f t="shared" si="1"/>
        <v>-0.51304733739101505</v>
      </c>
      <c r="G24" s="18" t="s">
        <v>113</v>
      </c>
      <c r="H24" s="18" t="s">
        <v>118</v>
      </c>
    </row>
    <row r="25" spans="1:8" x14ac:dyDescent="0.3">
      <c r="A25" s="9" t="s">
        <v>20</v>
      </c>
      <c r="B25" s="45">
        <v>4435932908</v>
      </c>
      <c r="C25" s="7">
        <v>3279247861</v>
      </c>
      <c r="D25" s="8">
        <v>2066548384</v>
      </c>
      <c r="E25" s="6">
        <f t="shared" si="0"/>
        <v>1156685047</v>
      </c>
      <c r="F25" s="13">
        <f t="shared" si="1"/>
        <v>0.35272876465253566</v>
      </c>
      <c r="G25" s="18" t="s">
        <v>115</v>
      </c>
      <c r="H25" s="18" t="s">
        <v>116</v>
      </c>
    </row>
    <row r="26" spans="1:8" x14ac:dyDescent="0.3">
      <c r="A26" s="9" t="s">
        <v>21</v>
      </c>
      <c r="B26" s="9">
        <v>0</v>
      </c>
      <c r="C26" s="7">
        <v>11657349866</v>
      </c>
      <c r="D26" s="8">
        <v>2399928</v>
      </c>
      <c r="E26" s="6">
        <f t="shared" si="0"/>
        <v>-11657349866</v>
      </c>
      <c r="F26" s="13">
        <f t="shared" si="1"/>
        <v>-1</v>
      </c>
      <c r="G26" s="18" t="s">
        <v>113</v>
      </c>
      <c r="H26" s="18" t="s">
        <v>114</v>
      </c>
    </row>
    <row r="27" spans="1:8" x14ac:dyDescent="0.3">
      <c r="A27" s="14" t="s">
        <v>22</v>
      </c>
      <c r="B27" s="44">
        <v>617869488</v>
      </c>
      <c r="C27" s="7">
        <v>369786648</v>
      </c>
      <c r="D27" s="8">
        <v>464169233</v>
      </c>
      <c r="E27" s="6">
        <f t="shared" si="0"/>
        <v>248082840</v>
      </c>
      <c r="F27" s="13">
        <f t="shared" si="1"/>
        <v>0.67088101028461145</v>
      </c>
      <c r="G27" s="18" t="s">
        <v>113</v>
      </c>
      <c r="H27" s="18" t="s">
        <v>118</v>
      </c>
    </row>
    <row r="28" spans="1:8" x14ac:dyDescent="0.3">
      <c r="A28" s="9" t="s">
        <v>23</v>
      </c>
      <c r="B28" s="45">
        <v>928575390</v>
      </c>
      <c r="C28" s="7">
        <v>962638427</v>
      </c>
      <c r="D28" s="8">
        <v>340620191</v>
      </c>
      <c r="E28" s="6">
        <f t="shared" si="0"/>
        <v>-34063037</v>
      </c>
      <c r="F28" s="13">
        <f t="shared" si="1"/>
        <v>-3.5385079220403903E-2</v>
      </c>
      <c r="G28" s="18" t="s">
        <v>113</v>
      </c>
      <c r="H28" s="18" t="s">
        <v>118</v>
      </c>
    </row>
    <row r="29" spans="1:8" x14ac:dyDescent="0.3">
      <c r="A29" s="14" t="s">
        <v>24</v>
      </c>
      <c r="B29" s="44">
        <v>15656</v>
      </c>
      <c r="C29" s="7">
        <v>174874107</v>
      </c>
      <c r="D29" s="8">
        <v>268448408</v>
      </c>
      <c r="E29" s="6">
        <f t="shared" si="0"/>
        <v>-174858451</v>
      </c>
      <c r="F29" s="13">
        <f t="shared" si="1"/>
        <v>-0.99991047273796796</v>
      </c>
      <c r="G29" s="18" t="s">
        <v>113</v>
      </c>
      <c r="H29" s="18" t="s">
        <v>118</v>
      </c>
    </row>
    <row r="30" spans="1:8" x14ac:dyDescent="0.3">
      <c r="A30" s="9" t="s">
        <v>25</v>
      </c>
      <c r="B30" s="45">
        <v>34260992</v>
      </c>
      <c r="C30" s="7">
        <v>41405577</v>
      </c>
      <c r="D30" s="8">
        <v>37500633</v>
      </c>
      <c r="E30" s="6">
        <f t="shared" si="0"/>
        <v>-7144585</v>
      </c>
      <c r="F30" s="13">
        <f t="shared" si="1"/>
        <v>-0.17255127250128649</v>
      </c>
      <c r="G30" s="18" t="s">
        <v>113</v>
      </c>
      <c r="H30" s="18" t="s">
        <v>118</v>
      </c>
    </row>
    <row r="31" spans="1:8" x14ac:dyDescent="0.3">
      <c r="A31" s="10" t="s">
        <v>55</v>
      </c>
      <c r="B31" s="47">
        <v>560997167</v>
      </c>
      <c r="C31" s="7">
        <v>736373939</v>
      </c>
      <c r="D31" s="8">
        <v>542660192</v>
      </c>
      <c r="E31" s="6">
        <f t="shared" si="0"/>
        <v>-175376772</v>
      </c>
      <c r="F31" s="13">
        <f t="shared" si="1"/>
        <v>-0.23816265447710255</v>
      </c>
      <c r="G31" s="18" t="s">
        <v>113</v>
      </c>
      <c r="H31" s="18" t="s">
        <v>118</v>
      </c>
    </row>
    <row r="32" spans="1:8" x14ac:dyDescent="0.3">
      <c r="A32" s="11" t="s">
        <v>56</v>
      </c>
      <c r="B32" s="48">
        <v>393302355</v>
      </c>
      <c r="C32" s="7">
        <v>197773084</v>
      </c>
      <c r="D32" s="8">
        <v>141629404</v>
      </c>
      <c r="E32" s="6">
        <f t="shared" si="0"/>
        <v>195529271</v>
      </c>
      <c r="F32" s="13">
        <f t="shared" si="1"/>
        <v>0.98865460883443568</v>
      </c>
      <c r="G32" s="18" t="s">
        <v>113</v>
      </c>
      <c r="H32" s="18" t="s">
        <v>118</v>
      </c>
    </row>
    <row r="33" spans="1:8" x14ac:dyDescent="0.3">
      <c r="A33" s="16" t="s">
        <v>57</v>
      </c>
      <c r="B33" s="49">
        <v>34643426</v>
      </c>
      <c r="C33" s="7">
        <v>0</v>
      </c>
      <c r="D33" s="8">
        <v>81745025</v>
      </c>
      <c r="E33" s="6">
        <f t="shared" si="0"/>
        <v>34643426</v>
      </c>
      <c r="F33" s="13" t="e">
        <f t="shared" si="1"/>
        <v>#DIV/0!</v>
      </c>
      <c r="G33" s="18" t="s">
        <v>119</v>
      </c>
      <c r="H33" s="18" t="s">
        <v>114</v>
      </c>
    </row>
    <row r="34" spans="1:8" x14ac:dyDescent="0.3">
      <c r="A34" s="14" t="s">
        <v>58</v>
      </c>
      <c r="B34" s="44">
        <v>15813263708</v>
      </c>
      <c r="C34" s="7">
        <v>14051998025</v>
      </c>
      <c r="D34" s="8">
        <v>14345392482</v>
      </c>
      <c r="E34" s="6">
        <f t="shared" si="0"/>
        <v>1761265683</v>
      </c>
      <c r="F34" s="13">
        <f t="shared" si="1"/>
        <v>0.12533916385887053</v>
      </c>
      <c r="G34" s="18" t="s">
        <v>115</v>
      </c>
      <c r="H34" s="18" t="s">
        <v>118</v>
      </c>
    </row>
    <row r="35" spans="1:8" x14ac:dyDescent="0.3">
      <c r="A35" s="11" t="s">
        <v>59</v>
      </c>
      <c r="B35" s="48">
        <v>18115354660</v>
      </c>
      <c r="C35" s="7">
        <v>17151853789</v>
      </c>
      <c r="D35" s="8">
        <v>8852944399</v>
      </c>
      <c r="E35" s="6">
        <f t="shared" si="0"/>
        <v>963500871</v>
      </c>
      <c r="F35" s="13">
        <f t="shared" si="1"/>
        <v>5.6174736728336741E-2</v>
      </c>
      <c r="G35" s="18" t="s">
        <v>115</v>
      </c>
      <c r="H35" s="18" t="s">
        <v>116</v>
      </c>
    </row>
    <row r="36" spans="1:8" x14ac:dyDescent="0.3">
      <c r="A36" s="14" t="s">
        <v>60</v>
      </c>
      <c r="B36" s="44">
        <v>21213944</v>
      </c>
      <c r="C36" s="7">
        <v>558129180</v>
      </c>
      <c r="D36" s="8">
        <v>641153735</v>
      </c>
      <c r="E36" s="6">
        <f t="shared" si="0"/>
        <v>-536915236</v>
      </c>
      <c r="F36" s="13">
        <f t="shared" si="1"/>
        <v>-0.96199097850429538</v>
      </c>
      <c r="G36" s="18" t="s">
        <v>113</v>
      </c>
      <c r="H36" s="18" t="s">
        <v>121</v>
      </c>
    </row>
    <row r="37" spans="1:8" x14ac:dyDescent="0.3">
      <c r="A37" s="11" t="s">
        <v>61</v>
      </c>
      <c r="B37" s="48">
        <v>477715765</v>
      </c>
      <c r="C37" s="7">
        <v>15452035</v>
      </c>
      <c r="D37" s="8">
        <v>406298</v>
      </c>
      <c r="E37" s="6">
        <f t="shared" si="0"/>
        <v>462263730</v>
      </c>
      <c r="F37" s="13">
        <f t="shared" si="1"/>
        <v>29.916042126490137</v>
      </c>
      <c r="G37" s="18" t="s">
        <v>113</v>
      </c>
      <c r="H37" s="18" t="s">
        <v>118</v>
      </c>
    </row>
    <row r="38" spans="1:8" x14ac:dyDescent="0.3">
      <c r="A38" s="11" t="s">
        <v>62</v>
      </c>
      <c r="B38" s="48">
        <v>440188331</v>
      </c>
      <c r="C38" s="7">
        <v>733409953</v>
      </c>
      <c r="D38" s="8">
        <v>689923316</v>
      </c>
      <c r="E38" s="6">
        <f t="shared" si="0"/>
        <v>-293221622</v>
      </c>
      <c r="F38" s="13">
        <f t="shared" si="1"/>
        <v>-0.3998058940986311</v>
      </c>
      <c r="G38" s="18" t="s">
        <v>113</v>
      </c>
      <c r="H38" s="18" t="s">
        <v>118</v>
      </c>
    </row>
    <row r="39" spans="1:8" x14ac:dyDescent="0.3">
      <c r="A39" s="14" t="s">
        <v>63</v>
      </c>
      <c r="B39" s="14">
        <v>0</v>
      </c>
      <c r="C39" s="7">
        <v>491105</v>
      </c>
      <c r="D39" s="8">
        <v>36031864</v>
      </c>
      <c r="E39" s="6">
        <f t="shared" si="0"/>
        <v>-491105</v>
      </c>
      <c r="F39" s="13">
        <f t="shared" si="1"/>
        <v>-1</v>
      </c>
      <c r="G39" s="18" t="s">
        <v>113</v>
      </c>
      <c r="H39" s="18" t="s">
        <v>118</v>
      </c>
    </row>
    <row r="40" spans="1:8" x14ac:dyDescent="0.3">
      <c r="A40" s="16" t="s">
        <v>64</v>
      </c>
      <c r="B40" s="49">
        <v>1598955</v>
      </c>
      <c r="C40" s="7">
        <v>0</v>
      </c>
      <c r="D40" s="8">
        <v>203473</v>
      </c>
      <c r="E40" s="6">
        <f t="shared" si="0"/>
        <v>1598955</v>
      </c>
      <c r="F40" s="13" t="e">
        <f t="shared" si="1"/>
        <v>#DIV/0!</v>
      </c>
      <c r="G40" s="18" t="s">
        <v>113</v>
      </c>
      <c r="H40" s="18" t="s">
        <v>118</v>
      </c>
    </row>
    <row r="41" spans="1:8" x14ac:dyDescent="0.3">
      <c r="A41" s="14" t="s">
        <v>65</v>
      </c>
      <c r="B41" s="44">
        <v>73803488</v>
      </c>
      <c r="C41" s="7">
        <v>110370374</v>
      </c>
      <c r="D41" s="8">
        <v>214294034</v>
      </c>
      <c r="E41" s="6">
        <f t="shared" si="0"/>
        <v>-36566886</v>
      </c>
      <c r="F41" s="13">
        <f t="shared" si="1"/>
        <v>-0.33131070118508432</v>
      </c>
      <c r="G41" s="18" t="s">
        <v>113</v>
      </c>
      <c r="H41" s="18" t="s">
        <v>118</v>
      </c>
    </row>
    <row r="42" spans="1:8" x14ac:dyDescent="0.3">
      <c r="A42" s="11" t="s">
        <v>66</v>
      </c>
      <c r="B42" s="11">
        <v>0</v>
      </c>
      <c r="C42" s="7">
        <v>2320713</v>
      </c>
      <c r="D42" s="7">
        <v>0</v>
      </c>
      <c r="E42" s="6">
        <f t="shared" si="0"/>
        <v>-2320713</v>
      </c>
      <c r="F42" s="13">
        <f t="shared" si="1"/>
        <v>-1</v>
      </c>
      <c r="G42" s="18" t="s">
        <v>113</v>
      </c>
      <c r="H42" s="18" t="s">
        <v>118</v>
      </c>
    </row>
    <row r="43" spans="1:8" x14ac:dyDescent="0.3">
      <c r="A43" s="14" t="s">
        <v>67</v>
      </c>
      <c r="B43" s="44">
        <v>292069077</v>
      </c>
      <c r="C43" s="7">
        <v>417754164</v>
      </c>
      <c r="D43" s="8">
        <v>718815948</v>
      </c>
      <c r="E43" s="6">
        <f t="shared" si="0"/>
        <v>-125685087</v>
      </c>
      <c r="F43" s="13">
        <f t="shared" si="1"/>
        <v>-0.30085896881688534</v>
      </c>
      <c r="G43" s="18" t="s">
        <v>113</v>
      </c>
      <c r="H43" s="18" t="s">
        <v>118</v>
      </c>
    </row>
    <row r="44" spans="1:8" x14ac:dyDescent="0.3">
      <c r="A44" s="11" t="s">
        <v>68</v>
      </c>
      <c r="B44" s="48">
        <v>416838312</v>
      </c>
      <c r="C44" s="7">
        <v>749770638</v>
      </c>
      <c r="D44" s="8">
        <v>359493699</v>
      </c>
      <c r="E44" s="6">
        <f t="shared" si="0"/>
        <v>-332932326</v>
      </c>
      <c r="F44" s="13">
        <f t="shared" si="1"/>
        <v>-0.44404556423827307</v>
      </c>
      <c r="G44" s="18" t="s">
        <v>113</v>
      </c>
      <c r="H44" s="18" t="s">
        <v>118</v>
      </c>
    </row>
    <row r="45" spans="1:8" x14ac:dyDescent="0.3">
      <c r="A45" s="14" t="s">
        <v>69</v>
      </c>
      <c r="B45" s="44">
        <v>416029711</v>
      </c>
      <c r="C45" s="7">
        <v>303726369</v>
      </c>
      <c r="D45" s="8">
        <v>370581324</v>
      </c>
      <c r="E45" s="6">
        <f t="shared" si="0"/>
        <v>112303342</v>
      </c>
      <c r="F45" s="13">
        <f t="shared" si="1"/>
        <v>0.36975170239499355</v>
      </c>
      <c r="G45" s="18" t="s">
        <v>113</v>
      </c>
      <c r="H45" s="18" t="s">
        <v>118</v>
      </c>
    </row>
    <row r="46" spans="1:8" x14ac:dyDescent="0.3">
      <c r="A46" s="14" t="s">
        <v>70</v>
      </c>
      <c r="B46" s="44">
        <v>643354556</v>
      </c>
      <c r="C46" s="7">
        <v>311444625</v>
      </c>
      <c r="D46" s="8">
        <v>515847989</v>
      </c>
      <c r="E46" s="6">
        <f t="shared" si="0"/>
        <v>331909931</v>
      </c>
      <c r="F46" s="13">
        <f t="shared" si="1"/>
        <v>1.0657108980448771</v>
      </c>
      <c r="G46" s="18" t="s">
        <v>113</v>
      </c>
      <c r="H46" s="18" t="s">
        <v>118</v>
      </c>
    </row>
    <row r="47" spans="1:8" x14ac:dyDescent="0.3">
      <c r="A47" s="11" t="s">
        <v>71</v>
      </c>
      <c r="B47" s="48">
        <v>436608822</v>
      </c>
      <c r="C47" s="7">
        <v>1228961865</v>
      </c>
      <c r="D47" s="8">
        <v>813234179</v>
      </c>
      <c r="E47" s="6">
        <f t="shared" si="0"/>
        <v>-792353043</v>
      </c>
      <c r="F47" s="13">
        <f t="shared" si="1"/>
        <v>-0.64473362889905461</v>
      </c>
      <c r="G47" s="18" t="s">
        <v>113</v>
      </c>
      <c r="H47" s="18" t="s">
        <v>118</v>
      </c>
    </row>
    <row r="48" spans="1:8" x14ac:dyDescent="0.3">
      <c r="A48" s="11" t="s">
        <v>72</v>
      </c>
      <c r="B48" s="48">
        <v>114199494</v>
      </c>
      <c r="C48" s="7">
        <v>568649036</v>
      </c>
      <c r="D48" s="8">
        <v>275372776</v>
      </c>
      <c r="E48" s="6">
        <f t="shared" si="0"/>
        <v>-454449542</v>
      </c>
      <c r="F48" s="13">
        <f t="shared" si="1"/>
        <v>-0.79917403042955304</v>
      </c>
      <c r="G48" s="18" t="s">
        <v>113</v>
      </c>
      <c r="H48" s="18" t="s">
        <v>118</v>
      </c>
    </row>
    <row r="49" spans="1:8" x14ac:dyDescent="0.3">
      <c r="A49" s="11" t="s">
        <v>73</v>
      </c>
      <c r="B49" s="48">
        <v>3482658038</v>
      </c>
      <c r="C49" s="7">
        <v>2566321061</v>
      </c>
      <c r="D49" s="8">
        <v>2531293841</v>
      </c>
      <c r="E49" s="6">
        <f t="shared" si="0"/>
        <v>916336977</v>
      </c>
      <c r="F49" s="13">
        <f t="shared" si="1"/>
        <v>0.35706248564352955</v>
      </c>
      <c r="G49" s="18" t="s">
        <v>113</v>
      </c>
      <c r="H49" s="18" t="s">
        <v>118</v>
      </c>
    </row>
    <row r="50" spans="1:8" x14ac:dyDescent="0.3">
      <c r="A50" s="11" t="s">
        <v>74</v>
      </c>
      <c r="B50" s="48">
        <v>1330664264</v>
      </c>
      <c r="C50" s="7">
        <v>920306751</v>
      </c>
      <c r="D50" s="8">
        <v>844937304</v>
      </c>
      <c r="E50" s="6">
        <f t="shared" si="0"/>
        <v>410357513</v>
      </c>
      <c r="F50" s="13">
        <f t="shared" si="1"/>
        <v>0.44589210342541535</v>
      </c>
      <c r="G50" s="18" t="s">
        <v>113</v>
      </c>
      <c r="H50" s="18" t="s">
        <v>114</v>
      </c>
    </row>
    <row r="51" spans="1:8" x14ac:dyDescent="0.3">
      <c r="A51" s="11" t="s">
        <v>75</v>
      </c>
      <c r="B51" s="48">
        <v>362917212</v>
      </c>
      <c r="C51" s="7">
        <v>1306114228</v>
      </c>
      <c r="D51" s="8">
        <v>322775498</v>
      </c>
      <c r="E51" s="6">
        <f t="shared" si="0"/>
        <v>-943197016</v>
      </c>
      <c r="F51" s="13">
        <f t="shared" si="1"/>
        <v>-0.72213976065805474</v>
      </c>
      <c r="G51" s="18" t="s">
        <v>119</v>
      </c>
      <c r="H51" s="18" t="s">
        <v>117</v>
      </c>
    </row>
    <row r="52" spans="1:8" x14ac:dyDescent="0.3">
      <c r="A52" s="14" t="s">
        <v>76</v>
      </c>
      <c r="B52" s="44">
        <v>7115107983</v>
      </c>
      <c r="C52" s="7">
        <v>6178346904</v>
      </c>
      <c r="D52" s="8">
        <v>7143330647</v>
      </c>
      <c r="E52" s="6">
        <f t="shared" si="0"/>
        <v>936761079</v>
      </c>
      <c r="F52" s="13">
        <f t="shared" si="1"/>
        <v>0.15162001965178096</v>
      </c>
      <c r="G52" s="18" t="s">
        <v>115</v>
      </c>
      <c r="H52" s="18" t="s">
        <v>117</v>
      </c>
    </row>
    <row r="53" spans="1:8" x14ac:dyDescent="0.3">
      <c r="A53" s="11" t="s">
        <v>77</v>
      </c>
      <c r="B53" s="48">
        <v>65173192</v>
      </c>
      <c r="C53" s="7">
        <v>562752423</v>
      </c>
      <c r="D53" s="8">
        <v>126882000</v>
      </c>
      <c r="E53" s="6">
        <f t="shared" si="0"/>
        <v>-497579231</v>
      </c>
      <c r="F53" s="13">
        <f t="shared" si="1"/>
        <v>-0.88418851818964095</v>
      </c>
      <c r="G53" s="18" t="s">
        <v>119</v>
      </c>
      <c r="H53" s="18" t="s">
        <v>114</v>
      </c>
    </row>
    <row r="54" spans="1:8" x14ac:dyDescent="0.3">
      <c r="A54" s="11" t="s">
        <v>78</v>
      </c>
      <c r="B54" s="48">
        <v>148233427</v>
      </c>
      <c r="C54" s="7">
        <v>1416985126</v>
      </c>
      <c r="D54" s="8">
        <v>231784800</v>
      </c>
      <c r="E54" s="6">
        <f t="shared" si="0"/>
        <v>-1268751699</v>
      </c>
      <c r="F54" s="13">
        <f t="shared" si="1"/>
        <v>-0.89538815596572463</v>
      </c>
      <c r="G54" s="18" t="s">
        <v>119</v>
      </c>
      <c r="H54" s="18" t="s">
        <v>114</v>
      </c>
    </row>
    <row r="55" spans="1:8" x14ac:dyDescent="0.3">
      <c r="A55" s="11" t="s">
        <v>79</v>
      </c>
      <c r="B55" s="48">
        <v>11175251</v>
      </c>
      <c r="C55" s="7">
        <v>575756116</v>
      </c>
      <c r="D55" s="8">
        <v>58837680</v>
      </c>
      <c r="E55" s="6">
        <f t="shared" si="0"/>
        <v>-564580865</v>
      </c>
      <c r="F55" s="13">
        <f t="shared" si="1"/>
        <v>-0.98059030431558625</v>
      </c>
      <c r="G55" s="18" t="s">
        <v>115</v>
      </c>
      <c r="H55" s="18" t="s">
        <v>117</v>
      </c>
    </row>
    <row r="56" spans="1:8" x14ac:dyDescent="0.3">
      <c r="A56" s="11" t="s">
        <v>80</v>
      </c>
      <c r="B56" s="48">
        <v>234975930</v>
      </c>
      <c r="C56" s="7">
        <v>649987987</v>
      </c>
      <c r="D56" s="8">
        <v>585500854</v>
      </c>
      <c r="E56" s="6">
        <f t="shared" si="0"/>
        <v>-415012057</v>
      </c>
      <c r="F56" s="13">
        <f t="shared" si="1"/>
        <v>-0.63849188800469325</v>
      </c>
      <c r="G56" s="18" t="s">
        <v>119</v>
      </c>
      <c r="H56" s="18" t="s">
        <v>114</v>
      </c>
    </row>
    <row r="57" spans="1:8" x14ac:dyDescent="0.3">
      <c r="A57" s="14" t="s">
        <v>81</v>
      </c>
      <c r="B57" s="44">
        <v>26075898</v>
      </c>
      <c r="C57" s="7">
        <v>4417095</v>
      </c>
      <c r="D57" s="8">
        <v>7713728</v>
      </c>
      <c r="E57" s="6">
        <f t="shared" si="0"/>
        <v>21658803</v>
      </c>
      <c r="F57" s="13">
        <f t="shared" si="1"/>
        <v>4.9034043868198447</v>
      </c>
      <c r="G57" s="18" t="s">
        <v>113</v>
      </c>
      <c r="H57" s="18" t="s">
        <v>121</v>
      </c>
    </row>
    <row r="58" spans="1:8" x14ac:dyDescent="0.3">
      <c r="A58" s="16" t="s">
        <v>82</v>
      </c>
      <c r="B58" s="49">
        <v>27264132</v>
      </c>
      <c r="C58" s="7">
        <v>0</v>
      </c>
      <c r="D58" s="8">
        <v>39744960</v>
      </c>
      <c r="E58" s="6">
        <f t="shared" si="0"/>
        <v>27264132</v>
      </c>
      <c r="F58" s="13" t="e">
        <f t="shared" si="1"/>
        <v>#DIV/0!</v>
      </c>
      <c r="G58" s="18" t="s">
        <v>113</v>
      </c>
      <c r="H58" s="18" t="s">
        <v>121</v>
      </c>
    </row>
    <row r="59" spans="1:8" x14ac:dyDescent="0.3">
      <c r="A59" s="11" t="s">
        <v>83</v>
      </c>
      <c r="B59" s="48">
        <v>67510000</v>
      </c>
      <c r="C59" s="7">
        <v>62606599</v>
      </c>
      <c r="D59" s="7">
        <v>0</v>
      </c>
      <c r="E59" s="6">
        <f t="shared" si="0"/>
        <v>4903401</v>
      </c>
      <c r="F59" s="13">
        <f t="shared" si="1"/>
        <v>7.8320833239959253E-2</v>
      </c>
      <c r="G59" s="18" t="s">
        <v>113</v>
      </c>
      <c r="H59" s="18" t="s">
        <v>121</v>
      </c>
    </row>
    <row r="60" spans="1:8" x14ac:dyDescent="0.3">
      <c r="A60" s="11" t="s">
        <v>84</v>
      </c>
      <c r="B60" s="48">
        <v>1179963917</v>
      </c>
      <c r="C60" s="7">
        <v>742912608</v>
      </c>
      <c r="D60" s="8">
        <v>180256794</v>
      </c>
      <c r="E60" s="6">
        <f t="shared" si="0"/>
        <v>437051309</v>
      </c>
      <c r="F60" s="13">
        <f t="shared" si="1"/>
        <v>0.58829437580362076</v>
      </c>
      <c r="G60" s="18" t="s">
        <v>115</v>
      </c>
      <c r="H60" s="18" t="s">
        <v>117</v>
      </c>
    </row>
    <row r="61" spans="1:8" x14ac:dyDescent="0.3">
      <c r="A61" s="14" t="s">
        <v>85</v>
      </c>
      <c r="B61" s="44">
        <v>42421624</v>
      </c>
      <c r="C61" s="7">
        <v>26220000</v>
      </c>
      <c r="D61" s="8">
        <v>70178400</v>
      </c>
      <c r="E61" s="6">
        <f t="shared" si="0"/>
        <v>16201624</v>
      </c>
      <c r="F61" s="13">
        <f t="shared" si="1"/>
        <v>0.61791090770404267</v>
      </c>
      <c r="G61" s="18" t="s">
        <v>115</v>
      </c>
      <c r="H61" s="18" t="s">
        <v>117</v>
      </c>
    </row>
    <row r="62" spans="1:8" x14ac:dyDescent="0.3">
      <c r="A62" s="17" t="s">
        <v>86</v>
      </c>
      <c r="B62" s="50">
        <v>119443424</v>
      </c>
      <c r="C62" s="7">
        <v>192329039</v>
      </c>
      <c r="D62" s="8">
        <v>322422696</v>
      </c>
      <c r="E62" s="6">
        <f t="shared" si="0"/>
        <v>-72885615</v>
      </c>
      <c r="F62" s="13">
        <f t="shared" si="1"/>
        <v>-0.37896313203124776</v>
      </c>
      <c r="G62" s="18" t="s">
        <v>115</v>
      </c>
      <c r="H62" s="18" t="s">
        <v>116</v>
      </c>
    </row>
    <row r="63" spans="1:8" x14ac:dyDescent="0.3">
      <c r="A63" s="14" t="s">
        <v>87</v>
      </c>
      <c r="B63" s="44">
        <v>34829117</v>
      </c>
      <c r="C63" s="7">
        <v>14414745</v>
      </c>
      <c r="D63" s="8">
        <v>120281400</v>
      </c>
      <c r="E63" s="6">
        <f t="shared" si="0"/>
        <v>20414372</v>
      </c>
      <c r="F63" s="13">
        <f t="shared" si="1"/>
        <v>1.4162145775037991</v>
      </c>
      <c r="G63" s="18" t="s">
        <v>115</v>
      </c>
      <c r="H63" s="18" t="s">
        <v>116</v>
      </c>
    </row>
    <row r="64" spans="1:8" x14ac:dyDescent="0.3">
      <c r="A64" s="11" t="s">
        <v>88</v>
      </c>
      <c r="B64" s="48">
        <v>2146232448</v>
      </c>
      <c r="C64" s="7">
        <v>5498125027</v>
      </c>
      <c r="D64" s="8">
        <v>640244697</v>
      </c>
      <c r="E64" s="6">
        <f t="shared" si="0"/>
        <v>-3351892579</v>
      </c>
      <c r="F64" s="13">
        <f t="shared" si="1"/>
        <v>-0.60964284415862557</v>
      </c>
      <c r="G64" s="18" t="s">
        <v>115</v>
      </c>
      <c r="H64" s="18" t="s">
        <v>116</v>
      </c>
    </row>
    <row r="65" spans="1:8" x14ac:dyDescent="0.3">
      <c r="A65" s="11" t="s">
        <v>89</v>
      </c>
      <c r="B65" s="48">
        <v>655659247</v>
      </c>
      <c r="C65" s="7">
        <v>1137601475</v>
      </c>
      <c r="D65" s="8">
        <v>687369320</v>
      </c>
      <c r="E65" s="6">
        <f t="shared" si="0"/>
        <v>-481942228</v>
      </c>
      <c r="F65" s="13">
        <f t="shared" si="1"/>
        <v>-0.42364768206721953</v>
      </c>
      <c r="G65" s="18" t="s">
        <v>113</v>
      </c>
      <c r="H65" s="18" t="s">
        <v>118</v>
      </c>
    </row>
    <row r="66" spans="1:8" x14ac:dyDescent="0.3">
      <c r="A66" s="11" t="s">
        <v>90</v>
      </c>
      <c r="B66" s="48">
        <v>3095037318</v>
      </c>
      <c r="C66" s="7">
        <v>4636867904</v>
      </c>
      <c r="D66" s="8">
        <v>2153712277</v>
      </c>
      <c r="E66" s="6">
        <f t="shared" si="0"/>
        <v>-1541830586</v>
      </c>
      <c r="F66" s="13">
        <f t="shared" si="1"/>
        <v>-0.33251552943096307</v>
      </c>
      <c r="G66" s="18" t="s">
        <v>115</v>
      </c>
      <c r="H66" s="18" t="s">
        <v>116</v>
      </c>
    </row>
    <row r="67" spans="1:8" x14ac:dyDescent="0.3">
      <c r="A67" s="14" t="s">
        <v>91</v>
      </c>
      <c r="B67" s="14">
        <v>0</v>
      </c>
      <c r="C67" s="7">
        <v>7273671</v>
      </c>
      <c r="D67" s="8">
        <v>377546273</v>
      </c>
      <c r="E67" s="6">
        <f t="shared" si="0"/>
        <v>-7273671</v>
      </c>
      <c r="F67" s="13">
        <f t="shared" si="1"/>
        <v>-1</v>
      </c>
      <c r="G67" s="18" t="s">
        <v>113</v>
      </c>
      <c r="H67" s="18" t="s">
        <v>118</v>
      </c>
    </row>
    <row r="68" spans="1:8" x14ac:dyDescent="0.3">
      <c r="A68" s="11" t="s">
        <v>92</v>
      </c>
      <c r="B68" s="48">
        <v>1024542147</v>
      </c>
      <c r="C68" s="7">
        <v>738895841</v>
      </c>
      <c r="D68" s="7">
        <v>0</v>
      </c>
      <c r="E68" s="6">
        <f t="shared" ref="E68:E131" si="2">B68-C68</f>
        <v>285646306</v>
      </c>
      <c r="F68" s="13">
        <f t="shared" ref="F68:F131" si="3">E68/C68</f>
        <v>0.38658534823178142</v>
      </c>
      <c r="G68" s="18" t="s">
        <v>113</v>
      </c>
      <c r="H68" s="18" t="s">
        <v>121</v>
      </c>
    </row>
    <row r="69" spans="1:8" x14ac:dyDescent="0.3">
      <c r="A69" s="14" t="s">
        <v>93</v>
      </c>
      <c r="B69" s="44">
        <v>130962112</v>
      </c>
      <c r="C69" s="7">
        <v>310739703</v>
      </c>
      <c r="D69" s="8">
        <v>1220608552</v>
      </c>
      <c r="E69" s="6">
        <f t="shared" si="2"/>
        <v>-179777591</v>
      </c>
      <c r="F69" s="13">
        <f t="shared" si="3"/>
        <v>-0.57854721898862083</v>
      </c>
      <c r="G69" s="18" t="s">
        <v>115</v>
      </c>
      <c r="H69" s="18" t="s">
        <v>116</v>
      </c>
    </row>
    <row r="70" spans="1:8" x14ac:dyDescent="0.3">
      <c r="A70" s="11" t="s">
        <v>94</v>
      </c>
      <c r="B70" s="48">
        <v>67882375</v>
      </c>
      <c r="C70" s="7">
        <v>390711101</v>
      </c>
      <c r="D70" s="8">
        <v>114793899</v>
      </c>
      <c r="E70" s="6">
        <f t="shared" si="2"/>
        <v>-322828726</v>
      </c>
      <c r="F70" s="13">
        <f t="shared" si="3"/>
        <v>-0.82625941564941607</v>
      </c>
      <c r="G70" s="18" t="s">
        <v>115</v>
      </c>
      <c r="H70" s="18" t="s">
        <v>117</v>
      </c>
    </row>
    <row r="71" spans="1:8" x14ac:dyDescent="0.3">
      <c r="A71" s="14" t="s">
        <v>95</v>
      </c>
      <c r="B71" s="44">
        <v>28045740071</v>
      </c>
      <c r="C71" s="7">
        <v>27613901209</v>
      </c>
      <c r="D71" s="8">
        <v>30822903910</v>
      </c>
      <c r="E71" s="6">
        <f t="shared" si="2"/>
        <v>431838862</v>
      </c>
      <c r="F71" s="13">
        <f t="shared" si="3"/>
        <v>1.5638459004092251E-2</v>
      </c>
      <c r="G71" s="18" t="s">
        <v>113</v>
      </c>
      <c r="H71" s="18" t="s">
        <v>121</v>
      </c>
    </row>
    <row r="72" spans="1:8" x14ac:dyDescent="0.3">
      <c r="A72" s="11" t="s">
        <v>96</v>
      </c>
      <c r="B72" s="48">
        <v>1094528893</v>
      </c>
      <c r="C72" s="7">
        <v>1654589050</v>
      </c>
      <c r="D72" s="8">
        <v>917581788</v>
      </c>
      <c r="E72" s="6">
        <f t="shared" si="2"/>
        <v>-560060157</v>
      </c>
      <c r="F72" s="13">
        <f t="shared" si="3"/>
        <v>-0.33848897827530045</v>
      </c>
      <c r="G72" s="18" t="s">
        <v>115</v>
      </c>
      <c r="H72" s="18" t="s">
        <v>116</v>
      </c>
    </row>
    <row r="73" spans="1:8" x14ac:dyDescent="0.3">
      <c r="A73" s="11" t="s">
        <v>97</v>
      </c>
      <c r="B73" s="48">
        <v>8611106165</v>
      </c>
      <c r="C73" s="7">
        <v>3744036280</v>
      </c>
      <c r="D73" s="8">
        <v>2092557751</v>
      </c>
      <c r="E73" s="6">
        <f t="shared" si="2"/>
        <v>4867069885</v>
      </c>
      <c r="F73" s="13">
        <f t="shared" si="3"/>
        <v>1.2999526502985703</v>
      </c>
      <c r="G73" s="18" t="s">
        <v>115</v>
      </c>
      <c r="H73" s="18" t="s">
        <v>117</v>
      </c>
    </row>
    <row r="74" spans="1:8" x14ac:dyDescent="0.3">
      <c r="A74" s="11" t="s">
        <v>98</v>
      </c>
      <c r="B74" s="48">
        <v>39396704</v>
      </c>
      <c r="C74" s="7">
        <v>591335769</v>
      </c>
      <c r="D74" s="8">
        <v>47624048</v>
      </c>
      <c r="E74" s="6">
        <f t="shared" si="2"/>
        <v>-551939065</v>
      </c>
      <c r="F74" s="13">
        <f t="shared" si="3"/>
        <v>-0.93337676145208792</v>
      </c>
      <c r="G74" s="18" t="s">
        <v>115</v>
      </c>
      <c r="H74" s="18" t="s">
        <v>116</v>
      </c>
    </row>
    <row r="75" spans="1:8" x14ac:dyDescent="0.3">
      <c r="A75" s="11" t="s">
        <v>99</v>
      </c>
      <c r="B75" s="48">
        <v>1065081131</v>
      </c>
      <c r="C75" s="7">
        <v>1555506533</v>
      </c>
      <c r="D75" s="8">
        <v>470545883</v>
      </c>
      <c r="E75" s="6">
        <f t="shared" si="2"/>
        <v>-490425402</v>
      </c>
      <c r="F75" s="13">
        <f t="shared" si="3"/>
        <v>-0.3152834087132696</v>
      </c>
      <c r="G75" s="18" t="s">
        <v>113</v>
      </c>
      <c r="H75" s="18" t="s">
        <v>118</v>
      </c>
    </row>
    <row r="76" spans="1:8" x14ac:dyDescent="0.3">
      <c r="A76" s="14" t="s">
        <v>100</v>
      </c>
      <c r="B76" s="44">
        <v>171387081</v>
      </c>
      <c r="C76" s="7">
        <v>265016166</v>
      </c>
      <c r="D76" s="8">
        <v>553815812</v>
      </c>
      <c r="E76" s="6">
        <f t="shared" si="2"/>
        <v>-93629085</v>
      </c>
      <c r="F76" s="13">
        <f t="shared" si="3"/>
        <v>-0.35329574951288067</v>
      </c>
      <c r="G76" s="18" t="s">
        <v>115</v>
      </c>
      <c r="H76" s="18" t="s">
        <v>120</v>
      </c>
    </row>
    <row r="77" spans="1:8" x14ac:dyDescent="0.3">
      <c r="A77" s="14" t="s">
        <v>101</v>
      </c>
      <c r="B77" s="44">
        <v>97127843</v>
      </c>
      <c r="C77" s="7">
        <v>387159235</v>
      </c>
      <c r="D77" s="8">
        <v>767161906</v>
      </c>
      <c r="E77" s="6">
        <f t="shared" si="2"/>
        <v>-290031392</v>
      </c>
      <c r="F77" s="13">
        <f t="shared" si="3"/>
        <v>-0.74912688573733754</v>
      </c>
      <c r="G77" s="18" t="s">
        <v>115</v>
      </c>
      <c r="H77" s="18" t="s">
        <v>117</v>
      </c>
    </row>
    <row r="78" spans="1:8" x14ac:dyDescent="0.3">
      <c r="A78" s="14" t="s">
        <v>102</v>
      </c>
      <c r="B78" s="44">
        <v>998817251</v>
      </c>
      <c r="C78" s="7">
        <v>1319703880</v>
      </c>
      <c r="D78" s="8">
        <v>1797207301</v>
      </c>
      <c r="E78" s="6">
        <f t="shared" si="2"/>
        <v>-320886629</v>
      </c>
      <c r="F78" s="13">
        <f t="shared" si="3"/>
        <v>-0.24315047781779653</v>
      </c>
      <c r="G78" s="18" t="s">
        <v>115</v>
      </c>
      <c r="H78" s="18" t="s">
        <v>117</v>
      </c>
    </row>
    <row r="79" spans="1:8" x14ac:dyDescent="0.3">
      <c r="A79" s="11" t="s">
        <v>103</v>
      </c>
      <c r="B79" s="48">
        <v>561704386</v>
      </c>
      <c r="C79" s="7">
        <v>1249546405</v>
      </c>
      <c r="D79" s="8">
        <v>803262921</v>
      </c>
      <c r="E79" s="6">
        <f t="shared" si="2"/>
        <v>-687842019</v>
      </c>
      <c r="F79" s="13">
        <f t="shared" si="3"/>
        <v>-0.5504733687741673</v>
      </c>
      <c r="G79" s="18" t="s">
        <v>115</v>
      </c>
      <c r="H79" s="18" t="s">
        <v>117</v>
      </c>
    </row>
    <row r="80" spans="1:8" x14ac:dyDescent="0.3">
      <c r="A80" s="14" t="s">
        <v>104</v>
      </c>
      <c r="B80" s="44">
        <v>1436731670</v>
      </c>
      <c r="C80" s="7">
        <v>2267389090</v>
      </c>
      <c r="D80" s="8">
        <v>2573390908</v>
      </c>
      <c r="E80" s="6">
        <f t="shared" si="2"/>
        <v>-830657420</v>
      </c>
      <c r="F80" s="13">
        <f t="shared" si="3"/>
        <v>-0.36634974723284042</v>
      </c>
      <c r="G80" s="18" t="s">
        <v>115</v>
      </c>
      <c r="H80" s="18" t="s">
        <v>117</v>
      </c>
    </row>
    <row r="81" spans="1:8" x14ac:dyDescent="0.3">
      <c r="A81" s="14" t="s">
        <v>105</v>
      </c>
      <c r="B81" s="44">
        <v>347403979</v>
      </c>
      <c r="C81" s="7">
        <v>1437578175</v>
      </c>
      <c r="D81" s="8">
        <v>3652367864</v>
      </c>
      <c r="E81" s="6">
        <f t="shared" si="2"/>
        <v>-1090174196</v>
      </c>
      <c r="F81" s="13">
        <f t="shared" si="3"/>
        <v>-0.75834080883983923</v>
      </c>
      <c r="G81" s="18" t="s">
        <v>115</v>
      </c>
      <c r="H81" s="18" t="s">
        <v>117</v>
      </c>
    </row>
    <row r="82" spans="1:8" x14ac:dyDescent="0.3">
      <c r="A82" s="11" t="s">
        <v>106</v>
      </c>
      <c r="B82" s="48">
        <v>3934062372</v>
      </c>
      <c r="C82" s="7">
        <v>4090337401</v>
      </c>
      <c r="D82" s="8">
        <v>1658226036</v>
      </c>
      <c r="E82" s="6">
        <f t="shared" si="2"/>
        <v>-156275029</v>
      </c>
      <c r="F82" s="13">
        <f t="shared" si="3"/>
        <v>-3.8205901782526329E-2</v>
      </c>
      <c r="G82" s="18" t="s">
        <v>115</v>
      </c>
      <c r="H82" s="18" t="s">
        <v>117</v>
      </c>
    </row>
    <row r="83" spans="1:8" x14ac:dyDescent="0.3">
      <c r="A83" s="14" t="s">
        <v>107</v>
      </c>
      <c r="B83" s="44">
        <v>4498743613</v>
      </c>
      <c r="C83" s="7">
        <v>3998216287</v>
      </c>
      <c r="D83" s="8">
        <v>4625600000</v>
      </c>
      <c r="E83" s="6">
        <f t="shared" si="2"/>
        <v>500527326</v>
      </c>
      <c r="F83" s="13">
        <f t="shared" si="3"/>
        <v>0.12518765621245642</v>
      </c>
      <c r="G83" s="18" t="s">
        <v>113</v>
      </c>
      <c r="H83" s="18" t="s">
        <v>121</v>
      </c>
    </row>
    <row r="84" spans="1:8" x14ac:dyDescent="0.3">
      <c r="A84" s="11" t="s">
        <v>108</v>
      </c>
      <c r="B84" s="48">
        <v>685177927</v>
      </c>
      <c r="C84" s="7">
        <v>1494618152</v>
      </c>
      <c r="D84" s="8">
        <v>320484950</v>
      </c>
      <c r="E84" s="6">
        <f t="shared" si="2"/>
        <v>-809440225</v>
      </c>
      <c r="F84" s="13">
        <f t="shared" si="3"/>
        <v>-0.54156991464131499</v>
      </c>
      <c r="G84" s="18" t="s">
        <v>113</v>
      </c>
      <c r="H84" s="18" t="s">
        <v>118</v>
      </c>
    </row>
    <row r="85" spans="1:8" x14ac:dyDescent="0.3">
      <c r="A85" s="11" t="s">
        <v>109</v>
      </c>
      <c r="B85" s="48">
        <v>445580743</v>
      </c>
      <c r="C85" s="7">
        <v>689351754</v>
      </c>
      <c r="D85" s="8">
        <v>135312180</v>
      </c>
      <c r="E85" s="6">
        <f t="shared" si="2"/>
        <v>-243771011</v>
      </c>
      <c r="F85" s="13">
        <f t="shared" si="3"/>
        <v>-0.35362354499789955</v>
      </c>
      <c r="G85" s="18" t="s">
        <v>113</v>
      </c>
      <c r="H85" s="18" t="s">
        <v>118</v>
      </c>
    </row>
    <row r="86" spans="1:8" x14ac:dyDescent="0.3">
      <c r="A86" s="11" t="s">
        <v>110</v>
      </c>
      <c r="B86" s="48">
        <v>704017057</v>
      </c>
      <c r="C86" s="7">
        <v>1236683160</v>
      </c>
      <c r="D86" s="8">
        <v>525925549</v>
      </c>
      <c r="E86" s="6">
        <f t="shared" si="2"/>
        <v>-532666103</v>
      </c>
      <c r="F86" s="13">
        <f t="shared" si="3"/>
        <v>-0.43072156250595345</v>
      </c>
      <c r="G86" s="18" t="s">
        <v>113</v>
      </c>
      <c r="H86" s="18" t="s">
        <v>118</v>
      </c>
    </row>
    <row r="87" spans="1:8" x14ac:dyDescent="0.3">
      <c r="A87" s="11" t="s">
        <v>111</v>
      </c>
      <c r="B87" s="48">
        <v>918322550</v>
      </c>
      <c r="C87" s="7">
        <v>478837740</v>
      </c>
      <c r="D87" s="8">
        <v>388655264</v>
      </c>
      <c r="E87" s="6">
        <f t="shared" si="2"/>
        <v>439484810</v>
      </c>
      <c r="F87" s="13">
        <f t="shared" si="3"/>
        <v>0.91781573023045349</v>
      </c>
      <c r="G87" s="18" t="s">
        <v>113</v>
      </c>
      <c r="H87" s="18" t="s">
        <v>118</v>
      </c>
    </row>
    <row r="88" spans="1:8" x14ac:dyDescent="0.3">
      <c r="A88" s="11" t="s">
        <v>112</v>
      </c>
      <c r="B88" s="48">
        <v>17156048</v>
      </c>
      <c r="C88" s="7">
        <v>172583936</v>
      </c>
      <c r="D88" s="8">
        <v>85451813</v>
      </c>
      <c r="E88" s="6">
        <f t="shared" si="2"/>
        <v>-155427888</v>
      </c>
      <c r="F88" s="13">
        <f t="shared" si="3"/>
        <v>-0.90059301927150393</v>
      </c>
      <c r="G88" s="18" t="s">
        <v>113</v>
      </c>
      <c r="H88" s="18" t="s">
        <v>118</v>
      </c>
    </row>
    <row r="89" spans="1:8" x14ac:dyDescent="0.3">
      <c r="A89" s="11" t="s">
        <v>53</v>
      </c>
      <c r="B89" s="48">
        <v>51443910</v>
      </c>
      <c r="C89" s="7">
        <v>121582755</v>
      </c>
      <c r="D89" s="8">
        <v>64476483</v>
      </c>
      <c r="E89" s="6">
        <f t="shared" si="2"/>
        <v>-70138845</v>
      </c>
      <c r="F89" s="13">
        <f t="shared" si="3"/>
        <v>-0.5768815240286338</v>
      </c>
      <c r="G89" s="18" t="s">
        <v>113</v>
      </c>
      <c r="H89" s="18" t="s">
        <v>118</v>
      </c>
    </row>
    <row r="90" spans="1:8" x14ac:dyDescent="0.3">
      <c r="A90" s="9" t="s">
        <v>28</v>
      </c>
      <c r="B90" s="45">
        <v>51791163</v>
      </c>
      <c r="C90" s="7">
        <v>63310296</v>
      </c>
      <c r="D90" s="8">
        <v>24963413</v>
      </c>
      <c r="E90" s="6">
        <f t="shared" si="2"/>
        <v>-11519133</v>
      </c>
      <c r="F90" s="13">
        <f t="shared" si="3"/>
        <v>-0.18194723019459583</v>
      </c>
      <c r="G90" s="18" t="s">
        <v>113</v>
      </c>
      <c r="H90" s="18" t="s">
        <v>118</v>
      </c>
    </row>
    <row r="91" spans="1:8" x14ac:dyDescent="0.3">
      <c r="A91" s="9" t="s">
        <v>29</v>
      </c>
      <c r="B91" s="45">
        <v>103114099</v>
      </c>
      <c r="C91" s="7">
        <v>56436451</v>
      </c>
      <c r="D91" s="8">
        <v>7328567</v>
      </c>
      <c r="E91" s="6">
        <f t="shared" si="2"/>
        <v>46677648</v>
      </c>
      <c r="F91" s="13">
        <f t="shared" si="3"/>
        <v>0.82708333307493065</v>
      </c>
      <c r="G91" s="18" t="s">
        <v>113</v>
      </c>
      <c r="H91" s="18" t="s">
        <v>118</v>
      </c>
    </row>
    <row r="92" spans="1:8" x14ac:dyDescent="0.3">
      <c r="A92" s="9" t="s">
        <v>30</v>
      </c>
      <c r="B92" s="45">
        <v>18671099</v>
      </c>
      <c r="C92" s="7">
        <v>151920986</v>
      </c>
      <c r="D92" s="8">
        <v>19301020</v>
      </c>
      <c r="E92" s="6">
        <f t="shared" si="2"/>
        <v>-133249887</v>
      </c>
      <c r="F92" s="13">
        <f t="shared" si="3"/>
        <v>-0.87709993535718622</v>
      </c>
      <c r="G92" s="18" t="s">
        <v>113</v>
      </c>
      <c r="H92" s="18" t="s">
        <v>118</v>
      </c>
    </row>
    <row r="93" spans="1:8" x14ac:dyDescent="0.3">
      <c r="A93" s="9" t="s">
        <v>31</v>
      </c>
      <c r="B93" s="9">
        <v>0</v>
      </c>
      <c r="C93" s="7">
        <v>22157468</v>
      </c>
      <c r="D93" s="8">
        <v>6038248</v>
      </c>
      <c r="E93" s="6">
        <f t="shared" si="2"/>
        <v>-22157468</v>
      </c>
      <c r="F93" s="13">
        <f t="shared" si="3"/>
        <v>-1</v>
      </c>
      <c r="G93" s="18" t="s">
        <v>113</v>
      </c>
      <c r="H93" s="18" t="s">
        <v>118</v>
      </c>
    </row>
    <row r="94" spans="1:8" x14ac:dyDescent="0.3">
      <c r="A94" s="9" t="s">
        <v>32</v>
      </c>
      <c r="B94" s="45">
        <v>55820876</v>
      </c>
      <c r="C94" s="7">
        <v>137586289</v>
      </c>
      <c r="D94" s="8">
        <v>25642375</v>
      </c>
      <c r="E94" s="6">
        <f t="shared" si="2"/>
        <v>-81765413</v>
      </c>
      <c r="F94" s="13">
        <f t="shared" si="3"/>
        <v>-0.59428460200710842</v>
      </c>
      <c r="G94" s="18" t="s">
        <v>113</v>
      </c>
      <c r="H94" s="18" t="s">
        <v>118</v>
      </c>
    </row>
    <row r="95" spans="1:8" x14ac:dyDescent="0.3">
      <c r="A95" s="14" t="s">
        <v>33</v>
      </c>
      <c r="B95" s="44">
        <v>274898406</v>
      </c>
      <c r="C95" s="7">
        <v>169776962</v>
      </c>
      <c r="D95" s="8">
        <v>380608062</v>
      </c>
      <c r="E95" s="6">
        <f t="shared" si="2"/>
        <v>105121444</v>
      </c>
      <c r="F95" s="13">
        <f t="shared" si="3"/>
        <v>0.61917378401434697</v>
      </c>
      <c r="G95" s="18" t="s">
        <v>113</v>
      </c>
      <c r="H95" s="18" t="s">
        <v>118</v>
      </c>
    </row>
    <row r="96" spans="1:8" x14ac:dyDescent="0.3">
      <c r="A96" s="9" t="s">
        <v>34</v>
      </c>
      <c r="B96" s="45">
        <v>10648466</v>
      </c>
      <c r="C96" s="7">
        <v>8730598</v>
      </c>
      <c r="D96" s="8">
        <v>8367672</v>
      </c>
      <c r="E96" s="6">
        <f t="shared" si="2"/>
        <v>1917868</v>
      </c>
      <c r="F96" s="13">
        <f t="shared" si="3"/>
        <v>0.21967200872151024</v>
      </c>
      <c r="G96" s="18" t="s">
        <v>113</v>
      </c>
      <c r="H96" s="18" t="s">
        <v>118</v>
      </c>
    </row>
    <row r="97" spans="1:8" x14ac:dyDescent="0.3">
      <c r="A97" s="14" t="s">
        <v>35</v>
      </c>
      <c r="B97" s="44">
        <v>2649039266</v>
      </c>
      <c r="C97" s="7">
        <v>1275624156</v>
      </c>
      <c r="D97" s="8">
        <v>3127130503</v>
      </c>
      <c r="E97" s="6">
        <f t="shared" si="2"/>
        <v>1373415110</v>
      </c>
      <c r="F97" s="13">
        <f t="shared" si="3"/>
        <v>1.0766612591491251</v>
      </c>
      <c r="G97" s="18" t="s">
        <v>113</v>
      </c>
      <c r="H97" s="18" t="s">
        <v>118</v>
      </c>
    </row>
    <row r="98" spans="1:8" x14ac:dyDescent="0.3">
      <c r="A98" s="9" t="s">
        <v>36</v>
      </c>
      <c r="B98" s="45">
        <v>51362445</v>
      </c>
      <c r="C98" s="7">
        <v>104459756</v>
      </c>
      <c r="D98" s="8">
        <v>82814515</v>
      </c>
      <c r="E98" s="6">
        <f t="shared" si="2"/>
        <v>-53097311</v>
      </c>
      <c r="F98" s="13">
        <f t="shared" si="3"/>
        <v>-0.50830399220921019</v>
      </c>
      <c r="G98" s="18" t="s">
        <v>113</v>
      </c>
      <c r="H98" s="18" t="s">
        <v>118</v>
      </c>
    </row>
    <row r="99" spans="1:8" x14ac:dyDescent="0.3">
      <c r="A99" s="9" t="s">
        <v>37</v>
      </c>
      <c r="B99" s="45">
        <v>8674608146</v>
      </c>
      <c r="C99" s="7">
        <v>13021041034</v>
      </c>
      <c r="D99" s="8">
        <v>7746536323</v>
      </c>
      <c r="E99" s="6">
        <f t="shared" si="2"/>
        <v>-4346432888</v>
      </c>
      <c r="F99" s="13">
        <f t="shared" si="3"/>
        <v>-0.3338007212058372</v>
      </c>
      <c r="G99" s="18" t="s">
        <v>113</v>
      </c>
      <c r="H99" s="18" t="s">
        <v>118</v>
      </c>
    </row>
    <row r="100" spans="1:8" x14ac:dyDescent="0.3">
      <c r="A100" s="14" t="s">
        <v>38</v>
      </c>
      <c r="B100" s="44">
        <v>805425226</v>
      </c>
      <c r="C100" s="7">
        <v>504068395</v>
      </c>
      <c r="D100" s="8">
        <v>1875558752</v>
      </c>
      <c r="E100" s="6">
        <f t="shared" si="2"/>
        <v>301356831</v>
      </c>
      <c r="F100" s="13">
        <f t="shared" si="3"/>
        <v>0.59784908950699045</v>
      </c>
      <c r="G100" s="18" t="s">
        <v>113</v>
      </c>
      <c r="H100" s="18" t="s">
        <v>118</v>
      </c>
    </row>
    <row r="101" spans="1:8" x14ac:dyDescent="0.3">
      <c r="A101" s="14" t="s">
        <v>39</v>
      </c>
      <c r="B101" s="44">
        <v>294861272</v>
      </c>
      <c r="C101" s="7">
        <v>235513681</v>
      </c>
      <c r="D101" s="8">
        <v>644601002</v>
      </c>
      <c r="E101" s="6">
        <f t="shared" si="2"/>
        <v>59347591</v>
      </c>
      <c r="F101" s="13">
        <f t="shared" si="3"/>
        <v>0.25199211675520455</v>
      </c>
      <c r="G101" s="18" t="s">
        <v>113</v>
      </c>
      <c r="H101" s="18" t="s">
        <v>118</v>
      </c>
    </row>
    <row r="102" spans="1:8" x14ac:dyDescent="0.3">
      <c r="A102" s="9" t="s">
        <v>40</v>
      </c>
      <c r="B102" s="45">
        <v>185730122</v>
      </c>
      <c r="C102" s="7">
        <v>132508070</v>
      </c>
      <c r="D102" s="8">
        <v>114060799</v>
      </c>
      <c r="E102" s="6">
        <f t="shared" si="2"/>
        <v>53222052</v>
      </c>
      <c r="F102" s="13">
        <f t="shared" si="3"/>
        <v>0.4016514013071053</v>
      </c>
      <c r="G102" s="18" t="s">
        <v>113</v>
      </c>
      <c r="H102" s="18" t="s">
        <v>118</v>
      </c>
    </row>
    <row r="103" spans="1:8" x14ac:dyDescent="0.3">
      <c r="A103" s="9" t="s">
        <v>41</v>
      </c>
      <c r="B103" s="45">
        <v>573848733</v>
      </c>
      <c r="C103" s="7">
        <v>397046923</v>
      </c>
      <c r="D103" s="8">
        <v>136729396</v>
      </c>
      <c r="E103" s="6">
        <f t="shared" si="2"/>
        <v>176801810</v>
      </c>
      <c r="F103" s="13">
        <f t="shared" si="3"/>
        <v>0.4452919787518414</v>
      </c>
      <c r="G103" s="18" t="s">
        <v>113</v>
      </c>
      <c r="H103" s="18" t="s">
        <v>118</v>
      </c>
    </row>
    <row r="104" spans="1:8" x14ac:dyDescent="0.3">
      <c r="A104" s="14" t="s">
        <v>42</v>
      </c>
      <c r="B104" s="44">
        <v>1586059349</v>
      </c>
      <c r="C104" s="7">
        <v>543402239</v>
      </c>
      <c r="D104" s="8">
        <v>2054732724</v>
      </c>
      <c r="E104" s="6">
        <f t="shared" si="2"/>
        <v>1042657110</v>
      </c>
      <c r="F104" s="13">
        <f t="shared" si="3"/>
        <v>1.9187574786566164</v>
      </c>
      <c r="G104" s="18" t="s">
        <v>113</v>
      </c>
      <c r="H104" s="18" t="s">
        <v>118</v>
      </c>
    </row>
    <row r="105" spans="1:8" x14ac:dyDescent="0.3">
      <c r="A105" s="14" t="s">
        <v>43</v>
      </c>
      <c r="B105" s="44">
        <v>767508</v>
      </c>
      <c r="C105" s="7">
        <v>5150262</v>
      </c>
      <c r="D105" s="8">
        <v>14246302</v>
      </c>
      <c r="E105" s="6">
        <f t="shared" si="2"/>
        <v>-4382754</v>
      </c>
      <c r="F105" s="13">
        <f t="shared" si="3"/>
        <v>-0.85097690175761931</v>
      </c>
      <c r="G105" s="18" t="s">
        <v>113</v>
      </c>
      <c r="H105" s="18" t="s">
        <v>118</v>
      </c>
    </row>
    <row r="106" spans="1:8" x14ac:dyDescent="0.3">
      <c r="A106" s="9" t="s">
        <v>44</v>
      </c>
      <c r="B106" s="45">
        <v>13119153</v>
      </c>
      <c r="C106" s="7">
        <v>6791845</v>
      </c>
      <c r="D106" s="8">
        <v>5035971</v>
      </c>
      <c r="E106" s="6">
        <f t="shared" si="2"/>
        <v>6327308</v>
      </c>
      <c r="F106" s="13">
        <f t="shared" si="3"/>
        <v>0.93160371003755238</v>
      </c>
      <c r="G106" s="18" t="s">
        <v>113</v>
      </c>
      <c r="H106" s="18" t="s">
        <v>118</v>
      </c>
    </row>
    <row r="107" spans="1:8" x14ac:dyDescent="0.3">
      <c r="A107" s="9" t="s">
        <v>45</v>
      </c>
      <c r="B107" s="45">
        <v>99028114</v>
      </c>
      <c r="C107" s="7">
        <v>158949956</v>
      </c>
      <c r="D107" s="8">
        <v>60321493</v>
      </c>
      <c r="E107" s="6">
        <f t="shared" si="2"/>
        <v>-59921842</v>
      </c>
      <c r="F107" s="13">
        <f t="shared" si="3"/>
        <v>-0.37698558406647181</v>
      </c>
      <c r="G107" s="18" t="s">
        <v>113</v>
      </c>
      <c r="H107" s="18" t="s">
        <v>118</v>
      </c>
    </row>
    <row r="108" spans="1:8" x14ac:dyDescent="0.3">
      <c r="A108" s="14" t="s">
        <v>46</v>
      </c>
      <c r="B108" s="44">
        <v>1146175</v>
      </c>
      <c r="C108" s="7">
        <v>195930</v>
      </c>
      <c r="D108" s="8">
        <v>18522189</v>
      </c>
      <c r="E108" s="6">
        <f t="shared" si="2"/>
        <v>950245</v>
      </c>
      <c r="F108" s="13">
        <f t="shared" si="3"/>
        <v>4.8499208901138164</v>
      </c>
      <c r="G108" s="18" t="s">
        <v>113</v>
      </c>
      <c r="H108" s="18" t="s">
        <v>118</v>
      </c>
    </row>
    <row r="109" spans="1:8" x14ac:dyDescent="0.3">
      <c r="A109" s="9" t="s">
        <v>47</v>
      </c>
      <c r="B109" s="45">
        <v>136329789</v>
      </c>
      <c r="C109" s="7">
        <v>198665896</v>
      </c>
      <c r="D109" s="8">
        <v>125316203</v>
      </c>
      <c r="E109" s="6">
        <f t="shared" si="2"/>
        <v>-62336107</v>
      </c>
      <c r="F109" s="13">
        <f t="shared" si="3"/>
        <v>-0.3137735678598807</v>
      </c>
      <c r="G109" s="18" t="s">
        <v>113</v>
      </c>
      <c r="H109" s="18" t="s">
        <v>118</v>
      </c>
    </row>
    <row r="110" spans="1:8" x14ac:dyDescent="0.3">
      <c r="A110" s="14" t="s">
        <v>48</v>
      </c>
      <c r="B110" s="44">
        <v>1101686485</v>
      </c>
      <c r="C110" s="7">
        <v>1292401130</v>
      </c>
      <c r="D110" s="8">
        <v>2219649393</v>
      </c>
      <c r="E110" s="6">
        <f t="shared" si="2"/>
        <v>-190714645</v>
      </c>
      <c r="F110" s="13">
        <f t="shared" si="3"/>
        <v>-0.14756613915990618</v>
      </c>
      <c r="G110" s="18" t="s">
        <v>115</v>
      </c>
      <c r="H110" s="18" t="s">
        <v>117</v>
      </c>
    </row>
    <row r="111" spans="1:8" x14ac:dyDescent="0.3">
      <c r="A111" s="14" t="s">
        <v>49</v>
      </c>
      <c r="B111" s="44">
        <v>3331750806</v>
      </c>
      <c r="C111" s="7">
        <v>1628910140</v>
      </c>
      <c r="D111" s="8">
        <v>2575927015</v>
      </c>
      <c r="E111" s="6">
        <f t="shared" si="2"/>
        <v>1702840666</v>
      </c>
      <c r="F111" s="13">
        <f t="shared" si="3"/>
        <v>1.0453864975019431</v>
      </c>
      <c r="G111" s="18" t="s">
        <v>115</v>
      </c>
      <c r="H111" s="18" t="s">
        <v>117</v>
      </c>
    </row>
    <row r="112" spans="1:8" x14ac:dyDescent="0.3">
      <c r="A112" s="9" t="s">
        <v>50</v>
      </c>
      <c r="B112" s="45">
        <v>12303793071</v>
      </c>
      <c r="C112" s="7">
        <v>13008112454</v>
      </c>
      <c r="D112" s="7">
        <v>0</v>
      </c>
      <c r="E112" s="6">
        <f t="shared" si="2"/>
        <v>-704319383</v>
      </c>
      <c r="F112" s="13">
        <f t="shared" si="3"/>
        <v>-5.414462593943993E-2</v>
      </c>
      <c r="G112" s="18" t="s">
        <v>113</v>
      </c>
      <c r="H112" s="18" t="s">
        <v>118</v>
      </c>
    </row>
    <row r="113" spans="1:8" x14ac:dyDescent="0.3">
      <c r="A113" s="9" t="s">
        <v>51</v>
      </c>
      <c r="B113" s="45">
        <v>4790875871</v>
      </c>
      <c r="C113" s="7">
        <v>3990736313</v>
      </c>
      <c r="D113" s="7">
        <v>0</v>
      </c>
      <c r="E113" s="6">
        <f t="shared" si="2"/>
        <v>800139558</v>
      </c>
      <c r="F113" s="13">
        <f t="shared" si="3"/>
        <v>0.20049923002767936</v>
      </c>
      <c r="G113" s="18" t="s">
        <v>115</v>
      </c>
      <c r="H113" s="18" t="s">
        <v>117</v>
      </c>
    </row>
    <row r="114" spans="1:8" x14ac:dyDescent="0.3">
      <c r="A114" s="56" t="s">
        <v>52</v>
      </c>
      <c r="B114" s="57">
        <v>7082957674</v>
      </c>
      <c r="C114" s="58">
        <v>6880710482</v>
      </c>
      <c r="D114" s="58">
        <v>0</v>
      </c>
      <c r="E114" s="59">
        <f t="shared" si="2"/>
        <v>202247192</v>
      </c>
      <c r="F114" s="60">
        <f t="shared" si="3"/>
        <v>2.9393358800530914E-2</v>
      </c>
      <c r="G114" s="61" t="s">
        <v>113</v>
      </c>
      <c r="H114" s="61" t="s">
        <v>118</v>
      </c>
    </row>
    <row r="115" spans="1:8" x14ac:dyDescent="0.3">
      <c r="A115" s="9" t="s">
        <v>144</v>
      </c>
      <c r="B115" s="45">
        <v>3986445019</v>
      </c>
      <c r="C115" s="7"/>
      <c r="D115" s="7"/>
      <c r="E115" s="6">
        <f t="shared" si="2"/>
        <v>3986445019</v>
      </c>
      <c r="F115" s="13" t="e">
        <f t="shared" si="3"/>
        <v>#DIV/0!</v>
      </c>
      <c r="G115" s="18" t="s">
        <v>115</v>
      </c>
      <c r="H115" s="61" t="s">
        <v>118</v>
      </c>
    </row>
    <row r="116" spans="1:8" x14ac:dyDescent="0.3">
      <c r="A116" s="9" t="s">
        <v>145</v>
      </c>
      <c r="B116" s="45">
        <v>3153266153</v>
      </c>
      <c r="C116" s="7"/>
      <c r="D116" s="7"/>
      <c r="E116" s="6">
        <f t="shared" si="2"/>
        <v>3153266153</v>
      </c>
      <c r="F116" s="13" t="e">
        <f t="shared" si="3"/>
        <v>#DIV/0!</v>
      </c>
      <c r="G116" s="18" t="s">
        <v>115</v>
      </c>
      <c r="H116" s="61" t="s">
        <v>118</v>
      </c>
    </row>
    <row r="117" spans="1:8" x14ac:dyDescent="0.3">
      <c r="A117" s="9" t="s">
        <v>146</v>
      </c>
      <c r="B117" s="45">
        <v>2079641205</v>
      </c>
      <c r="C117" s="7"/>
      <c r="D117" s="7"/>
      <c r="E117" s="6">
        <f t="shared" si="2"/>
        <v>2079641205</v>
      </c>
      <c r="F117" s="13" t="e">
        <f t="shared" si="3"/>
        <v>#DIV/0!</v>
      </c>
      <c r="G117" s="18" t="s">
        <v>115</v>
      </c>
      <c r="H117" s="61" t="s">
        <v>118</v>
      </c>
    </row>
    <row r="118" spans="1:8" x14ac:dyDescent="0.3">
      <c r="A118" s="9" t="s">
        <v>147</v>
      </c>
      <c r="B118" s="45">
        <v>3484823220</v>
      </c>
      <c r="C118" s="7"/>
      <c r="D118" s="7"/>
      <c r="E118" s="6">
        <f t="shared" si="2"/>
        <v>3484823220</v>
      </c>
      <c r="F118" s="13" t="e">
        <f t="shared" si="3"/>
        <v>#DIV/0!</v>
      </c>
      <c r="G118" s="18" t="s">
        <v>115</v>
      </c>
      <c r="H118" s="18" t="s">
        <v>117</v>
      </c>
    </row>
    <row r="119" spans="1:8" x14ac:dyDescent="0.3">
      <c r="A119" s="9" t="s">
        <v>148</v>
      </c>
      <c r="B119" s="45">
        <v>1361000000</v>
      </c>
      <c r="C119" s="7"/>
      <c r="D119" s="7"/>
      <c r="E119" s="6">
        <f t="shared" si="2"/>
        <v>1361000000</v>
      </c>
      <c r="F119" s="13" t="e">
        <f t="shared" si="3"/>
        <v>#DIV/0!</v>
      </c>
      <c r="G119" s="18" t="s">
        <v>115</v>
      </c>
      <c r="H119" s="18" t="s">
        <v>117</v>
      </c>
    </row>
    <row r="120" spans="1:8" x14ac:dyDescent="0.3">
      <c r="A120" s="9" t="s">
        <v>149</v>
      </c>
      <c r="B120" s="45">
        <v>11485028404</v>
      </c>
      <c r="C120" s="7"/>
      <c r="D120" s="7"/>
      <c r="E120" s="6">
        <f t="shared" si="2"/>
        <v>11485028404</v>
      </c>
      <c r="F120" s="13" t="e">
        <f t="shared" si="3"/>
        <v>#DIV/0!</v>
      </c>
      <c r="G120" s="18" t="s">
        <v>115</v>
      </c>
      <c r="H120" s="18" t="s">
        <v>117</v>
      </c>
    </row>
    <row r="121" spans="1:8" x14ac:dyDescent="0.3">
      <c r="A121" s="9" t="s">
        <v>150</v>
      </c>
      <c r="B121" s="45">
        <v>1823805087</v>
      </c>
      <c r="C121" s="7"/>
      <c r="D121" s="7"/>
      <c r="E121" s="6">
        <f t="shared" si="2"/>
        <v>1823805087</v>
      </c>
      <c r="F121" s="13" t="e">
        <f t="shared" si="3"/>
        <v>#DIV/0!</v>
      </c>
      <c r="G121" s="61" t="s">
        <v>113</v>
      </c>
      <c r="H121" s="61" t="s">
        <v>118</v>
      </c>
    </row>
    <row r="122" spans="1:8" x14ac:dyDescent="0.3">
      <c r="A122" s="9" t="s">
        <v>151</v>
      </c>
      <c r="B122" s="45">
        <v>3676244210</v>
      </c>
      <c r="C122" s="7"/>
      <c r="D122" s="7"/>
      <c r="E122" s="6">
        <f t="shared" si="2"/>
        <v>3676244210</v>
      </c>
      <c r="F122" s="13" t="e">
        <f t="shared" si="3"/>
        <v>#DIV/0!</v>
      </c>
      <c r="G122" s="61" t="s">
        <v>113</v>
      </c>
      <c r="H122" s="61" t="s">
        <v>118</v>
      </c>
    </row>
    <row r="123" spans="1:8" x14ac:dyDescent="0.3">
      <c r="A123" s="9" t="s">
        <v>152</v>
      </c>
      <c r="B123" s="45">
        <v>2375512047</v>
      </c>
      <c r="C123" s="7"/>
      <c r="D123" s="7"/>
      <c r="E123" s="6">
        <f t="shared" si="2"/>
        <v>2375512047</v>
      </c>
      <c r="F123" s="13" t="e">
        <f t="shared" si="3"/>
        <v>#DIV/0!</v>
      </c>
      <c r="G123" s="18" t="s">
        <v>115</v>
      </c>
      <c r="H123" s="61" t="s">
        <v>118</v>
      </c>
    </row>
    <row r="124" spans="1:8" x14ac:dyDescent="0.3">
      <c r="A124" s="9" t="s">
        <v>153</v>
      </c>
      <c r="B124" s="45">
        <v>19288189195</v>
      </c>
      <c r="C124" s="7"/>
      <c r="D124" s="7"/>
      <c r="E124" s="6">
        <f t="shared" si="2"/>
        <v>19288189195</v>
      </c>
      <c r="F124" s="13" t="e">
        <f t="shared" si="3"/>
        <v>#DIV/0!</v>
      </c>
      <c r="G124" s="18" t="s">
        <v>115</v>
      </c>
      <c r="H124" s="61" t="s">
        <v>118</v>
      </c>
    </row>
    <row r="125" spans="1:8" x14ac:dyDescent="0.3">
      <c r="A125" s="9" t="s">
        <v>154</v>
      </c>
      <c r="B125" s="45">
        <v>52624443</v>
      </c>
      <c r="C125" s="7"/>
      <c r="D125" s="7"/>
      <c r="E125" s="6">
        <f t="shared" si="2"/>
        <v>52624443</v>
      </c>
      <c r="F125" s="13" t="e">
        <f t="shared" si="3"/>
        <v>#DIV/0!</v>
      </c>
      <c r="G125" s="61" t="s">
        <v>113</v>
      </c>
      <c r="H125" s="61" t="s">
        <v>118</v>
      </c>
    </row>
    <row r="126" spans="1:8" x14ac:dyDescent="0.3">
      <c r="A126" s="9" t="s">
        <v>155</v>
      </c>
      <c r="B126" s="45">
        <v>296933135</v>
      </c>
      <c r="C126" s="7"/>
      <c r="D126" s="7"/>
      <c r="E126" s="6">
        <f t="shared" si="2"/>
        <v>296933135</v>
      </c>
      <c r="F126" s="13" t="e">
        <f t="shared" si="3"/>
        <v>#DIV/0!</v>
      </c>
      <c r="G126" s="61" t="s">
        <v>113</v>
      </c>
      <c r="H126" s="61" t="s">
        <v>118</v>
      </c>
    </row>
    <row r="127" spans="1:8" x14ac:dyDescent="0.3">
      <c r="A127" s="9" t="s">
        <v>156</v>
      </c>
      <c r="B127" s="45">
        <v>164132</v>
      </c>
      <c r="C127" s="7"/>
      <c r="D127" s="7"/>
      <c r="E127" s="6">
        <f t="shared" si="2"/>
        <v>164132</v>
      </c>
      <c r="F127" s="13" t="e">
        <f t="shared" si="3"/>
        <v>#DIV/0!</v>
      </c>
      <c r="G127" s="61" t="s">
        <v>113</v>
      </c>
      <c r="H127" s="61" t="s">
        <v>118</v>
      </c>
    </row>
    <row r="128" spans="1:8" x14ac:dyDescent="0.3">
      <c r="A128" s="9" t="s">
        <v>157</v>
      </c>
      <c r="B128" s="45">
        <v>11718585</v>
      </c>
      <c r="C128" s="7"/>
      <c r="D128" s="7"/>
      <c r="E128" s="6">
        <f t="shared" si="2"/>
        <v>11718585</v>
      </c>
      <c r="F128" s="13" t="e">
        <f t="shared" si="3"/>
        <v>#DIV/0!</v>
      </c>
      <c r="G128" s="18" t="s">
        <v>115</v>
      </c>
      <c r="H128" s="18" t="s">
        <v>117</v>
      </c>
    </row>
    <row r="129" spans="1:8" x14ac:dyDescent="0.3">
      <c r="A129" s="9" t="s">
        <v>158</v>
      </c>
      <c r="B129" s="45">
        <v>88212019</v>
      </c>
      <c r="C129" s="7"/>
      <c r="D129" s="7"/>
      <c r="E129" s="6">
        <f t="shared" si="2"/>
        <v>88212019</v>
      </c>
      <c r="F129" s="13" t="e">
        <f t="shared" si="3"/>
        <v>#DIV/0!</v>
      </c>
      <c r="G129" s="61" t="s">
        <v>113</v>
      </c>
      <c r="H129" s="61" t="s">
        <v>118</v>
      </c>
    </row>
    <row r="130" spans="1:8" x14ac:dyDescent="0.3">
      <c r="A130" s="9" t="s">
        <v>159</v>
      </c>
      <c r="B130" s="45">
        <v>91156103</v>
      </c>
      <c r="C130" s="7"/>
      <c r="D130" s="7"/>
      <c r="E130" s="6">
        <f t="shared" si="2"/>
        <v>91156103</v>
      </c>
      <c r="F130" s="13" t="e">
        <f t="shared" si="3"/>
        <v>#DIV/0!</v>
      </c>
      <c r="G130" s="61" t="s">
        <v>113</v>
      </c>
      <c r="H130" s="61" t="s">
        <v>118</v>
      </c>
    </row>
    <row r="131" spans="1:8" x14ac:dyDescent="0.3">
      <c r="A131" s="9" t="s">
        <v>160</v>
      </c>
      <c r="B131" s="45">
        <v>4319178723</v>
      </c>
      <c r="C131" s="7"/>
      <c r="D131" s="7"/>
      <c r="E131" s="6">
        <f t="shared" si="2"/>
        <v>4319178723</v>
      </c>
      <c r="F131" s="13" t="e">
        <f t="shared" si="3"/>
        <v>#DIV/0!</v>
      </c>
      <c r="G131" s="18" t="s">
        <v>115</v>
      </c>
      <c r="H131" s="61" t="s">
        <v>118</v>
      </c>
    </row>
    <row r="132" spans="1:8" x14ac:dyDescent="0.3">
      <c r="A132" s="9" t="s">
        <v>161</v>
      </c>
      <c r="B132" s="45">
        <v>4029070919</v>
      </c>
      <c r="C132" s="7"/>
      <c r="D132" s="7"/>
      <c r="E132" s="6">
        <f t="shared" ref="E132:E139" si="4">B132-C132</f>
        <v>4029070919</v>
      </c>
      <c r="F132" s="13" t="e">
        <f t="shared" ref="F132:F139" si="5">E132/C132</f>
        <v>#DIV/0!</v>
      </c>
      <c r="G132" s="18" t="s">
        <v>115</v>
      </c>
      <c r="H132" s="61" t="s">
        <v>118</v>
      </c>
    </row>
    <row r="133" spans="1:8" x14ac:dyDescent="0.3">
      <c r="A133" s="9" t="s">
        <v>162</v>
      </c>
      <c r="B133" s="45">
        <v>1442568477</v>
      </c>
      <c r="C133" s="7"/>
      <c r="D133" s="7"/>
      <c r="E133" s="6">
        <f t="shared" si="4"/>
        <v>1442568477</v>
      </c>
      <c r="F133" s="13" t="e">
        <f t="shared" si="5"/>
        <v>#DIV/0!</v>
      </c>
      <c r="G133" s="61" t="s">
        <v>113</v>
      </c>
      <c r="H133" s="61" t="s">
        <v>118</v>
      </c>
    </row>
    <row r="134" spans="1:8" x14ac:dyDescent="0.3">
      <c r="A134" s="9" t="s">
        <v>163</v>
      </c>
      <c r="B134" s="45">
        <v>285155692</v>
      </c>
      <c r="C134" s="7"/>
      <c r="D134" s="7"/>
      <c r="E134" s="6">
        <f t="shared" si="4"/>
        <v>285155692</v>
      </c>
      <c r="F134" s="13" t="e">
        <f t="shared" si="5"/>
        <v>#DIV/0!</v>
      </c>
      <c r="G134" s="61" t="s">
        <v>113</v>
      </c>
      <c r="H134" s="61" t="s">
        <v>118</v>
      </c>
    </row>
    <row r="135" spans="1:8" x14ac:dyDescent="0.3">
      <c r="A135" s="9" t="s">
        <v>164</v>
      </c>
      <c r="B135" s="45">
        <v>445605931</v>
      </c>
      <c r="C135" s="7"/>
      <c r="D135" s="7"/>
      <c r="E135" s="6">
        <f t="shared" si="4"/>
        <v>445605931</v>
      </c>
      <c r="F135" s="13" t="e">
        <f t="shared" si="5"/>
        <v>#DIV/0!</v>
      </c>
      <c r="G135" s="61" t="s">
        <v>113</v>
      </c>
      <c r="H135" s="61" t="s">
        <v>118</v>
      </c>
    </row>
    <row r="136" spans="1:8" x14ac:dyDescent="0.3">
      <c r="A136" s="9" t="s">
        <v>165</v>
      </c>
      <c r="B136" s="45">
        <v>1780094805</v>
      </c>
      <c r="C136" s="7"/>
      <c r="D136" s="7"/>
      <c r="E136" s="6">
        <f t="shared" si="4"/>
        <v>1780094805</v>
      </c>
      <c r="F136" s="13" t="e">
        <f t="shared" si="5"/>
        <v>#DIV/0!</v>
      </c>
      <c r="G136" s="61" t="s">
        <v>113</v>
      </c>
      <c r="H136" s="61" t="s">
        <v>118</v>
      </c>
    </row>
    <row r="137" spans="1:8" x14ac:dyDescent="0.3">
      <c r="A137" s="9" t="s">
        <v>166</v>
      </c>
      <c r="B137" s="45">
        <v>8861556246</v>
      </c>
      <c r="C137" s="7"/>
      <c r="D137" s="7"/>
      <c r="E137" s="6">
        <f t="shared" si="4"/>
        <v>8861556246</v>
      </c>
      <c r="F137" s="13" t="e">
        <f t="shared" si="5"/>
        <v>#DIV/0!</v>
      </c>
      <c r="G137" s="18" t="s">
        <v>115</v>
      </c>
      <c r="H137" s="61" t="s">
        <v>118</v>
      </c>
    </row>
    <row r="138" spans="1:8" x14ac:dyDescent="0.3">
      <c r="A138" s="9" t="s">
        <v>167</v>
      </c>
      <c r="B138" s="45">
        <v>14143290156</v>
      </c>
      <c r="C138" s="7"/>
      <c r="D138" s="7"/>
      <c r="E138" s="6">
        <f t="shared" si="4"/>
        <v>14143290156</v>
      </c>
      <c r="F138" s="13" t="e">
        <f t="shared" si="5"/>
        <v>#DIV/0!</v>
      </c>
      <c r="G138" s="18" t="s">
        <v>115</v>
      </c>
      <c r="H138" s="61" t="s">
        <v>118</v>
      </c>
    </row>
    <row r="139" spans="1:8" x14ac:dyDescent="0.3">
      <c r="A139" s="9" t="s">
        <v>168</v>
      </c>
      <c r="B139" s="45">
        <v>359156753</v>
      </c>
      <c r="C139" s="7"/>
      <c r="D139" s="7"/>
      <c r="E139" s="6">
        <f t="shared" si="4"/>
        <v>359156753</v>
      </c>
      <c r="F139" s="13" t="e">
        <f t="shared" si="5"/>
        <v>#DIV/0!</v>
      </c>
      <c r="G139" s="61" t="s">
        <v>113</v>
      </c>
      <c r="H139" s="61" t="s">
        <v>118</v>
      </c>
    </row>
    <row r="140" spans="1:8" x14ac:dyDescent="0.3">
      <c r="A140" s="51"/>
      <c r="B140" s="52"/>
      <c r="C140" s="53"/>
      <c r="D140" s="53"/>
      <c r="E140" s="54"/>
      <c r="F140" s="55"/>
    </row>
    <row r="141" spans="1:8" x14ac:dyDescent="0.3">
      <c r="A141" s="32" t="s">
        <v>126</v>
      </c>
      <c r="B141" s="32"/>
    </row>
    <row r="142" spans="1:8" x14ac:dyDescent="0.3">
      <c r="A142" s="32" t="s">
        <v>127</v>
      </c>
      <c r="B142" s="32"/>
    </row>
    <row r="143" spans="1:8" hidden="1" x14ac:dyDescent="0.3">
      <c r="C143" s="22">
        <f>Terrestre!B115+'Aguas Someras'!B115+'Aguas Profundas'!B115</f>
        <v>11959335057</v>
      </c>
      <c r="D143" s="22">
        <f>Terrestre!C115+'Aguas Someras'!C115+'Aguas Profundas'!C115</f>
        <v>0</v>
      </c>
      <c r="E143" s="22">
        <f>Terrestre!D115+'Aguas Someras'!D115+'Aguas Profundas'!D115</f>
        <v>0</v>
      </c>
    </row>
    <row r="144" spans="1:8" hidden="1" x14ac:dyDescent="0.3">
      <c r="C144" s="26">
        <f>C143-C3</f>
        <v>-349549682539</v>
      </c>
      <c r="D144" s="26">
        <f t="shared" ref="D144:E144" si="6">D143-D3</f>
        <v>-268137252627</v>
      </c>
      <c r="E144" s="26">
        <f t="shared" si="6"/>
        <v>-39729985095</v>
      </c>
    </row>
  </sheetData>
  <sheetProtection algorithmName="SHA-512" hashValue="e9k8UD+x24m5s0YRlluEe131dwlvDdIEOX0ZNSz/oA7v02Scm1eP3huuDePr/CfjFpKsc36S4wjU9IIcls4dlg==" saltValue="Xh7AuKxoJR4wAZzRFr7r4w==" spinCount="100000" sheet="1" objects="1" scenarios="1"/>
  <autoFilter ref="A2:H139" xr:uid="{CA97971B-1AC3-45CB-995C-7E364E8B9FD1}">
    <filterColumn colId="4" showButton="0"/>
  </autoFilter>
  <mergeCells count="4">
    <mergeCell ref="E2:F2"/>
    <mergeCell ref="G2:G3"/>
    <mergeCell ref="H2:H3"/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1"/>
  </sheetPr>
  <dimension ref="A1:H144"/>
  <sheetViews>
    <sheetView showGridLines="0" workbookViewId="0">
      <selection activeCell="A158" sqref="A158"/>
    </sheetView>
  </sheetViews>
  <sheetFormatPr defaultRowHeight="11.5" x14ac:dyDescent="0.3"/>
  <cols>
    <col min="1" max="1" width="42" style="2" customWidth="1"/>
    <col min="2" max="2" width="20.59765625" style="2" bestFit="1" customWidth="1"/>
    <col min="3" max="3" width="22.3984375" style="3" customWidth="1"/>
    <col min="4" max="4" width="23.09765625" style="3" customWidth="1"/>
    <col min="5" max="5" width="21.59765625" style="3" bestFit="1" customWidth="1"/>
    <col min="6" max="6" width="11" style="2" bestFit="1" customWidth="1"/>
    <col min="7" max="7" width="13.59765625" style="1" bestFit="1" customWidth="1"/>
    <col min="8" max="8" width="17.8984375" style="1" bestFit="1" customWidth="1"/>
    <col min="9" max="16384" width="8.796875" style="2"/>
  </cols>
  <sheetData>
    <row r="1" spans="1:8" ht="33.5" customHeight="1" x14ac:dyDescent="0.3">
      <c r="A1" s="70" t="s">
        <v>125</v>
      </c>
      <c r="B1" s="70"/>
      <c r="C1" s="70"/>
      <c r="D1" s="70"/>
      <c r="E1" s="70"/>
      <c r="F1" s="70"/>
      <c r="G1" s="70"/>
      <c r="H1" s="70"/>
    </row>
    <row r="2" spans="1:8" ht="12" customHeight="1" x14ac:dyDescent="0.3">
      <c r="A2" s="4" t="s">
        <v>54</v>
      </c>
      <c r="B2" s="5">
        <v>2023</v>
      </c>
      <c r="C2" s="5">
        <v>2022</v>
      </c>
      <c r="D2" s="5">
        <v>2021</v>
      </c>
      <c r="E2" s="66" t="s">
        <v>169</v>
      </c>
      <c r="F2" s="67"/>
      <c r="G2" s="68" t="s">
        <v>122</v>
      </c>
      <c r="H2" s="68" t="s">
        <v>123</v>
      </c>
    </row>
    <row r="3" spans="1:8" ht="34" hidden="1" customHeight="1" x14ac:dyDescent="0.3">
      <c r="A3" s="21" t="s">
        <v>124</v>
      </c>
      <c r="B3" s="19">
        <f>SUM(B4:B139)</f>
        <v>401239002691</v>
      </c>
      <c r="C3" s="19">
        <f>SUM(C4:C114)</f>
        <v>361509017596</v>
      </c>
      <c r="D3" s="19">
        <f>SUM(D4:D114)</f>
        <v>268137252627</v>
      </c>
      <c r="E3" s="20">
        <f>B3-C3</f>
        <v>39729985095</v>
      </c>
      <c r="F3" s="12">
        <f>E3/C3</f>
        <v>0.10990039849960191</v>
      </c>
      <c r="G3" s="69"/>
      <c r="H3" s="69"/>
    </row>
    <row r="4" spans="1:8" x14ac:dyDescent="0.3">
      <c r="A4" s="14" t="s">
        <v>0</v>
      </c>
      <c r="B4" s="44">
        <v>3333731530</v>
      </c>
      <c r="C4" s="7">
        <v>1835737900</v>
      </c>
      <c r="D4" s="8">
        <v>2850400440</v>
      </c>
      <c r="E4" s="6">
        <f t="shared" ref="E4:E67" si="0">B4-C4</f>
        <v>1497993630</v>
      </c>
      <c r="F4" s="13">
        <f t="shared" ref="F4:F67" si="1">E4/C4</f>
        <v>0.81601716127340396</v>
      </c>
      <c r="G4" s="18" t="s">
        <v>113</v>
      </c>
      <c r="H4" s="18" t="s">
        <v>114</v>
      </c>
    </row>
    <row r="5" spans="1:8" hidden="1" x14ac:dyDescent="0.3">
      <c r="A5" s="9" t="s">
        <v>1</v>
      </c>
      <c r="B5" s="45">
        <v>1500386845</v>
      </c>
      <c r="C5" s="7">
        <v>1077490978</v>
      </c>
      <c r="D5" s="8">
        <v>295230439</v>
      </c>
      <c r="E5" s="6">
        <f t="shared" si="0"/>
        <v>422895867</v>
      </c>
      <c r="F5" s="13">
        <f t="shared" si="1"/>
        <v>0.39248204916292118</v>
      </c>
      <c r="G5" s="18" t="s">
        <v>115</v>
      </c>
      <c r="H5" s="18" t="s">
        <v>114</v>
      </c>
    </row>
    <row r="6" spans="1:8" x14ac:dyDescent="0.3">
      <c r="A6" s="14" t="s">
        <v>2</v>
      </c>
      <c r="B6" s="44">
        <v>3204626531</v>
      </c>
      <c r="C6" s="7">
        <v>3193730210</v>
      </c>
      <c r="D6" s="8">
        <v>4708958221</v>
      </c>
      <c r="E6" s="6">
        <f t="shared" si="0"/>
        <v>10896321</v>
      </c>
      <c r="F6" s="13">
        <f t="shared" si="1"/>
        <v>3.4117850549436361E-3</v>
      </c>
      <c r="G6" s="18" t="s">
        <v>113</v>
      </c>
      <c r="H6" s="18" t="s">
        <v>114</v>
      </c>
    </row>
    <row r="7" spans="1:8" hidden="1" x14ac:dyDescent="0.3">
      <c r="A7" s="14" t="s">
        <v>3</v>
      </c>
      <c r="B7" s="44">
        <v>17414892379</v>
      </c>
      <c r="C7" s="7">
        <v>14290533423</v>
      </c>
      <c r="D7" s="8">
        <v>15862939949</v>
      </c>
      <c r="E7" s="6">
        <f t="shared" si="0"/>
        <v>3124358956</v>
      </c>
      <c r="F7" s="13">
        <f t="shared" si="1"/>
        <v>0.21863137389759563</v>
      </c>
      <c r="G7" s="18" t="s">
        <v>115</v>
      </c>
      <c r="H7" s="18" t="s">
        <v>116</v>
      </c>
    </row>
    <row r="8" spans="1:8" hidden="1" x14ac:dyDescent="0.3">
      <c r="A8" s="9" t="s">
        <v>4</v>
      </c>
      <c r="B8" s="45">
        <v>3579247216</v>
      </c>
      <c r="C8" s="7">
        <v>5595848703</v>
      </c>
      <c r="D8" s="8">
        <v>1968169669</v>
      </c>
      <c r="E8" s="6">
        <f t="shared" si="0"/>
        <v>-2016601487</v>
      </c>
      <c r="F8" s="13">
        <f t="shared" si="1"/>
        <v>-0.36037455514458</v>
      </c>
      <c r="G8" s="18" t="s">
        <v>115</v>
      </c>
      <c r="H8" s="18" t="s">
        <v>117</v>
      </c>
    </row>
    <row r="9" spans="1:8" x14ac:dyDescent="0.3">
      <c r="A9" s="14" t="s">
        <v>5</v>
      </c>
      <c r="B9" s="45">
        <v>7832872634</v>
      </c>
      <c r="C9" s="7">
        <v>3555240351</v>
      </c>
      <c r="D9" s="8">
        <v>4593403882</v>
      </c>
      <c r="E9" s="6">
        <f t="shared" si="0"/>
        <v>4277632283</v>
      </c>
      <c r="F9" s="13">
        <f t="shared" si="1"/>
        <v>1.2031907439947933</v>
      </c>
      <c r="G9" s="18" t="s">
        <v>113</v>
      </c>
      <c r="H9" s="18" t="s">
        <v>114</v>
      </c>
    </row>
    <row r="10" spans="1:8" x14ac:dyDescent="0.3">
      <c r="A10" s="15" t="s">
        <v>26</v>
      </c>
      <c r="B10" s="46">
        <v>7300000</v>
      </c>
      <c r="C10" s="7">
        <v>0</v>
      </c>
      <c r="D10" s="8">
        <v>7934848</v>
      </c>
      <c r="E10" s="6">
        <f t="shared" si="0"/>
        <v>7300000</v>
      </c>
      <c r="F10" s="13" t="e">
        <f t="shared" si="1"/>
        <v>#DIV/0!</v>
      </c>
      <c r="G10" s="18" t="s">
        <v>113</v>
      </c>
      <c r="H10" s="18" t="s">
        <v>118</v>
      </c>
    </row>
    <row r="11" spans="1:8" x14ac:dyDescent="0.3">
      <c r="A11" s="9" t="s">
        <v>6</v>
      </c>
      <c r="B11" s="45">
        <v>4551253135</v>
      </c>
      <c r="C11" s="7">
        <v>24118016758</v>
      </c>
      <c r="D11" s="8">
        <v>4634337417</v>
      </c>
      <c r="E11" s="6">
        <f t="shared" si="0"/>
        <v>-19566763623</v>
      </c>
      <c r="F11" s="13">
        <f t="shared" si="1"/>
        <v>-0.81129239685554411</v>
      </c>
      <c r="G11" s="18" t="s">
        <v>113</v>
      </c>
      <c r="H11" s="18" t="s">
        <v>118</v>
      </c>
    </row>
    <row r="12" spans="1:8" hidden="1" x14ac:dyDescent="0.3">
      <c r="A12" s="9" t="s">
        <v>7</v>
      </c>
      <c r="B12" s="45">
        <v>21238727085</v>
      </c>
      <c r="C12" s="7">
        <v>13772434779</v>
      </c>
      <c r="D12" s="8">
        <v>12968402649</v>
      </c>
      <c r="E12" s="6">
        <f t="shared" si="0"/>
        <v>7466292306</v>
      </c>
      <c r="F12" s="13">
        <f t="shared" si="1"/>
        <v>0.54211854518160363</v>
      </c>
      <c r="G12" s="18" t="s">
        <v>115</v>
      </c>
      <c r="H12" s="18" t="s">
        <v>116</v>
      </c>
    </row>
    <row r="13" spans="1:8" x14ac:dyDescent="0.3">
      <c r="A13" s="9" t="s">
        <v>8</v>
      </c>
      <c r="B13" s="45">
        <v>3164319650</v>
      </c>
      <c r="C13" s="7">
        <v>3242327997</v>
      </c>
      <c r="D13" s="8">
        <v>1066082167</v>
      </c>
      <c r="E13" s="6">
        <f t="shared" si="0"/>
        <v>-78008347</v>
      </c>
      <c r="F13" s="13">
        <f t="shared" si="1"/>
        <v>-2.4059363232892567E-2</v>
      </c>
      <c r="G13" s="18" t="s">
        <v>113</v>
      </c>
      <c r="H13" s="18" t="s">
        <v>118</v>
      </c>
    </row>
    <row r="14" spans="1:8" hidden="1" x14ac:dyDescent="0.3">
      <c r="A14" s="9" t="s">
        <v>9</v>
      </c>
      <c r="B14" s="45">
        <v>28584765166</v>
      </c>
      <c r="C14" s="7">
        <v>62409253093</v>
      </c>
      <c r="D14" s="8">
        <v>51363441597</v>
      </c>
      <c r="E14" s="6">
        <f t="shared" si="0"/>
        <v>-33824487927</v>
      </c>
      <c r="F14" s="13">
        <f t="shared" si="1"/>
        <v>-0.54197873313106271</v>
      </c>
      <c r="G14" s="18" t="s">
        <v>115</v>
      </c>
      <c r="H14" s="18" t="s">
        <v>116</v>
      </c>
    </row>
    <row r="15" spans="1:8" x14ac:dyDescent="0.3">
      <c r="A15" s="9" t="s">
        <v>10</v>
      </c>
      <c r="B15" s="45">
        <v>7003990840</v>
      </c>
      <c r="C15" s="7">
        <v>2939502295</v>
      </c>
      <c r="D15" s="8">
        <v>2772720997</v>
      </c>
      <c r="E15" s="6">
        <f t="shared" si="0"/>
        <v>4064488545</v>
      </c>
      <c r="F15" s="13">
        <f t="shared" si="1"/>
        <v>1.3827131728774513</v>
      </c>
      <c r="G15" s="18" t="s">
        <v>113</v>
      </c>
      <c r="H15" s="18" t="s">
        <v>114</v>
      </c>
    </row>
    <row r="16" spans="1:8" hidden="1" x14ac:dyDescent="0.3">
      <c r="A16" s="14" t="s">
        <v>11</v>
      </c>
      <c r="B16" s="14">
        <v>0</v>
      </c>
      <c r="C16" s="7">
        <v>4470300059</v>
      </c>
      <c r="D16" s="8">
        <v>11626591460</v>
      </c>
      <c r="E16" s="6">
        <f t="shared" si="0"/>
        <v>-4470300059</v>
      </c>
      <c r="F16" s="13">
        <f t="shared" si="1"/>
        <v>-1</v>
      </c>
      <c r="G16" s="18" t="s">
        <v>115</v>
      </c>
      <c r="H16" s="18" t="s">
        <v>116</v>
      </c>
    </row>
    <row r="17" spans="1:8" hidden="1" x14ac:dyDescent="0.3">
      <c r="A17" s="9" t="s">
        <v>12</v>
      </c>
      <c r="B17" s="9">
        <v>0</v>
      </c>
      <c r="C17" s="7">
        <v>6318809663</v>
      </c>
      <c r="D17" s="8">
        <v>2212386626</v>
      </c>
      <c r="E17" s="6">
        <f t="shared" si="0"/>
        <v>-6318809663</v>
      </c>
      <c r="F17" s="13">
        <f t="shared" si="1"/>
        <v>-1</v>
      </c>
      <c r="G17" s="18" t="s">
        <v>115</v>
      </c>
      <c r="H17" s="18" t="s">
        <v>116</v>
      </c>
    </row>
    <row r="18" spans="1:8" hidden="1" x14ac:dyDescent="0.3">
      <c r="A18" s="9" t="s">
        <v>13</v>
      </c>
      <c r="B18" s="45">
        <v>7279650500</v>
      </c>
      <c r="C18" s="7">
        <v>6019472967</v>
      </c>
      <c r="D18" s="8">
        <v>3870314643</v>
      </c>
      <c r="E18" s="6">
        <f t="shared" si="0"/>
        <v>1260177533</v>
      </c>
      <c r="F18" s="13">
        <f t="shared" si="1"/>
        <v>0.2093501440921082</v>
      </c>
      <c r="G18" s="18" t="s">
        <v>115</v>
      </c>
      <c r="H18" s="18" t="s">
        <v>120</v>
      </c>
    </row>
    <row r="19" spans="1:8" hidden="1" x14ac:dyDescent="0.3">
      <c r="A19" s="14" t="s">
        <v>14</v>
      </c>
      <c r="B19" s="14">
        <v>0</v>
      </c>
      <c r="C19" s="7">
        <v>24347</v>
      </c>
      <c r="D19" s="8">
        <v>7896927</v>
      </c>
      <c r="E19" s="6">
        <f t="shared" si="0"/>
        <v>-24347</v>
      </c>
      <c r="F19" s="13">
        <f t="shared" si="1"/>
        <v>-1</v>
      </c>
      <c r="G19" s="18" t="s">
        <v>115</v>
      </c>
      <c r="H19" s="18" t="s">
        <v>120</v>
      </c>
    </row>
    <row r="20" spans="1:8" hidden="1" x14ac:dyDescent="0.3">
      <c r="A20" s="9" t="s">
        <v>15</v>
      </c>
      <c r="B20" s="45">
        <v>17535855008</v>
      </c>
      <c r="C20" s="7">
        <v>10350311787</v>
      </c>
      <c r="D20" s="8">
        <v>8559941973</v>
      </c>
      <c r="E20" s="6">
        <f t="shared" si="0"/>
        <v>7185543221</v>
      </c>
      <c r="F20" s="13">
        <f t="shared" si="1"/>
        <v>0.69423447031084107</v>
      </c>
      <c r="G20" s="18" t="s">
        <v>115</v>
      </c>
      <c r="H20" s="18" t="s">
        <v>117</v>
      </c>
    </row>
    <row r="21" spans="1:8" x14ac:dyDescent="0.3">
      <c r="A21" s="9" t="s">
        <v>16</v>
      </c>
      <c r="B21" s="45">
        <v>10854164766</v>
      </c>
      <c r="C21" s="7">
        <v>10047110012</v>
      </c>
      <c r="D21" s="8">
        <v>7182560658</v>
      </c>
      <c r="E21" s="6">
        <f t="shared" si="0"/>
        <v>807054754</v>
      </c>
      <c r="F21" s="13">
        <f t="shared" si="1"/>
        <v>8.0327054549624258E-2</v>
      </c>
      <c r="G21" s="18" t="s">
        <v>113</v>
      </c>
      <c r="H21" s="18" t="s">
        <v>121</v>
      </c>
    </row>
    <row r="22" spans="1:8" x14ac:dyDescent="0.3">
      <c r="A22" s="9" t="s">
        <v>17</v>
      </c>
      <c r="B22" s="45">
        <v>379929588</v>
      </c>
      <c r="C22" s="7">
        <v>497847919</v>
      </c>
      <c r="D22" s="8">
        <v>262501042</v>
      </c>
      <c r="E22" s="6">
        <f t="shared" si="0"/>
        <v>-117918331</v>
      </c>
      <c r="F22" s="13">
        <f t="shared" si="1"/>
        <v>-0.23685612915055693</v>
      </c>
      <c r="G22" s="18" t="s">
        <v>113</v>
      </c>
      <c r="H22" s="18" t="s">
        <v>118</v>
      </c>
    </row>
    <row r="23" spans="1:8" x14ac:dyDescent="0.3">
      <c r="A23" s="14" t="s">
        <v>18</v>
      </c>
      <c r="B23" s="44">
        <v>7577222426</v>
      </c>
      <c r="C23" s="7">
        <v>213729622</v>
      </c>
      <c r="D23" s="8">
        <v>666647364</v>
      </c>
      <c r="E23" s="6">
        <f t="shared" si="0"/>
        <v>7363492804</v>
      </c>
      <c r="F23" s="13">
        <f t="shared" si="1"/>
        <v>34.452373681735139</v>
      </c>
      <c r="G23" s="18" t="s">
        <v>113</v>
      </c>
      <c r="H23" s="18" t="s">
        <v>118</v>
      </c>
    </row>
    <row r="24" spans="1:8" x14ac:dyDescent="0.3">
      <c r="A24" s="9" t="s">
        <v>19</v>
      </c>
      <c r="B24" s="45">
        <v>3718198764</v>
      </c>
      <c r="C24" s="7">
        <v>7635647260</v>
      </c>
      <c r="D24" s="8">
        <v>7520772821</v>
      </c>
      <c r="E24" s="6">
        <f t="shared" si="0"/>
        <v>-3917448496</v>
      </c>
      <c r="F24" s="13">
        <f t="shared" si="1"/>
        <v>-0.51304733739101505</v>
      </c>
      <c r="G24" s="18" t="s">
        <v>113</v>
      </c>
      <c r="H24" s="18" t="s">
        <v>118</v>
      </c>
    </row>
    <row r="25" spans="1:8" hidden="1" x14ac:dyDescent="0.3">
      <c r="A25" s="9" t="s">
        <v>20</v>
      </c>
      <c r="B25" s="45">
        <v>4435932908</v>
      </c>
      <c r="C25" s="7">
        <v>3279247861</v>
      </c>
      <c r="D25" s="8">
        <v>2066548384</v>
      </c>
      <c r="E25" s="6">
        <f t="shared" si="0"/>
        <v>1156685047</v>
      </c>
      <c r="F25" s="13">
        <f t="shared" si="1"/>
        <v>0.35272876465253566</v>
      </c>
      <c r="G25" s="18" t="s">
        <v>115</v>
      </c>
      <c r="H25" s="18" t="s">
        <v>116</v>
      </c>
    </row>
    <row r="26" spans="1:8" x14ac:dyDescent="0.3">
      <c r="A26" s="9" t="s">
        <v>21</v>
      </c>
      <c r="B26" s="9">
        <v>0</v>
      </c>
      <c r="C26" s="7">
        <v>11657349866</v>
      </c>
      <c r="D26" s="8">
        <v>2399928</v>
      </c>
      <c r="E26" s="6">
        <f t="shared" si="0"/>
        <v>-11657349866</v>
      </c>
      <c r="F26" s="13">
        <f t="shared" si="1"/>
        <v>-1</v>
      </c>
      <c r="G26" s="18" t="s">
        <v>113</v>
      </c>
      <c r="H26" s="18" t="s">
        <v>114</v>
      </c>
    </row>
    <row r="27" spans="1:8" x14ac:dyDescent="0.3">
      <c r="A27" s="14" t="s">
        <v>22</v>
      </c>
      <c r="B27" s="44">
        <v>617869488</v>
      </c>
      <c r="C27" s="7">
        <v>369786648</v>
      </c>
      <c r="D27" s="8">
        <v>464169233</v>
      </c>
      <c r="E27" s="6">
        <f t="shared" si="0"/>
        <v>248082840</v>
      </c>
      <c r="F27" s="13">
        <f t="shared" si="1"/>
        <v>0.67088101028461145</v>
      </c>
      <c r="G27" s="18" t="s">
        <v>113</v>
      </c>
      <c r="H27" s="18" t="s">
        <v>118</v>
      </c>
    </row>
    <row r="28" spans="1:8" x14ac:dyDescent="0.3">
      <c r="A28" s="9" t="s">
        <v>23</v>
      </c>
      <c r="B28" s="45">
        <v>928575390</v>
      </c>
      <c r="C28" s="7">
        <v>962638427</v>
      </c>
      <c r="D28" s="8">
        <v>340620191</v>
      </c>
      <c r="E28" s="6">
        <f t="shared" si="0"/>
        <v>-34063037</v>
      </c>
      <c r="F28" s="13">
        <f t="shared" si="1"/>
        <v>-3.5385079220403903E-2</v>
      </c>
      <c r="G28" s="18" t="s">
        <v>113</v>
      </c>
      <c r="H28" s="18" t="s">
        <v>118</v>
      </c>
    </row>
    <row r="29" spans="1:8" x14ac:dyDescent="0.3">
      <c r="A29" s="14" t="s">
        <v>24</v>
      </c>
      <c r="B29" s="44">
        <v>15656</v>
      </c>
      <c r="C29" s="7">
        <v>174874107</v>
      </c>
      <c r="D29" s="8">
        <v>268448408</v>
      </c>
      <c r="E29" s="6">
        <f t="shared" si="0"/>
        <v>-174858451</v>
      </c>
      <c r="F29" s="13">
        <f t="shared" si="1"/>
        <v>-0.99991047273796796</v>
      </c>
      <c r="G29" s="18" t="s">
        <v>113</v>
      </c>
      <c r="H29" s="18" t="s">
        <v>118</v>
      </c>
    </row>
    <row r="30" spans="1:8" x14ac:dyDescent="0.3">
      <c r="A30" s="9" t="s">
        <v>25</v>
      </c>
      <c r="B30" s="45">
        <v>34260992</v>
      </c>
      <c r="C30" s="7">
        <v>41405577</v>
      </c>
      <c r="D30" s="8">
        <v>37500633</v>
      </c>
      <c r="E30" s="6">
        <f t="shared" si="0"/>
        <v>-7144585</v>
      </c>
      <c r="F30" s="13">
        <f t="shared" si="1"/>
        <v>-0.17255127250128649</v>
      </c>
      <c r="G30" s="18" t="s">
        <v>113</v>
      </c>
      <c r="H30" s="18" t="s">
        <v>118</v>
      </c>
    </row>
    <row r="31" spans="1:8" x14ac:dyDescent="0.3">
      <c r="A31" s="10" t="s">
        <v>55</v>
      </c>
      <c r="B31" s="47">
        <v>560997167</v>
      </c>
      <c r="C31" s="7">
        <v>736373939</v>
      </c>
      <c r="D31" s="8">
        <v>542660192</v>
      </c>
      <c r="E31" s="6">
        <f t="shared" si="0"/>
        <v>-175376772</v>
      </c>
      <c r="F31" s="13">
        <f t="shared" si="1"/>
        <v>-0.23816265447710255</v>
      </c>
      <c r="G31" s="18" t="s">
        <v>113</v>
      </c>
      <c r="H31" s="18" t="s">
        <v>118</v>
      </c>
    </row>
    <row r="32" spans="1:8" x14ac:dyDescent="0.3">
      <c r="A32" s="11" t="s">
        <v>56</v>
      </c>
      <c r="B32" s="48">
        <v>393302355</v>
      </c>
      <c r="C32" s="7">
        <v>197773084</v>
      </c>
      <c r="D32" s="8">
        <v>141629404</v>
      </c>
      <c r="E32" s="6">
        <f t="shared" si="0"/>
        <v>195529271</v>
      </c>
      <c r="F32" s="13">
        <f t="shared" si="1"/>
        <v>0.98865460883443568</v>
      </c>
      <c r="G32" s="18" t="s">
        <v>113</v>
      </c>
      <c r="H32" s="18" t="s">
        <v>118</v>
      </c>
    </row>
    <row r="33" spans="1:8" hidden="1" x14ac:dyDescent="0.3">
      <c r="A33" s="16" t="s">
        <v>57</v>
      </c>
      <c r="B33" s="49">
        <v>34643426</v>
      </c>
      <c r="C33" s="7">
        <v>0</v>
      </c>
      <c r="D33" s="8">
        <v>81745025</v>
      </c>
      <c r="E33" s="6">
        <f t="shared" si="0"/>
        <v>34643426</v>
      </c>
      <c r="F33" s="13" t="e">
        <f t="shared" si="1"/>
        <v>#DIV/0!</v>
      </c>
      <c r="G33" s="18" t="s">
        <v>119</v>
      </c>
      <c r="H33" s="18" t="s">
        <v>114</v>
      </c>
    </row>
    <row r="34" spans="1:8" hidden="1" x14ac:dyDescent="0.3">
      <c r="A34" s="14" t="s">
        <v>58</v>
      </c>
      <c r="B34" s="44">
        <v>15813263708</v>
      </c>
      <c r="C34" s="7">
        <v>14051998025</v>
      </c>
      <c r="D34" s="8">
        <v>14345392482</v>
      </c>
      <c r="E34" s="6">
        <f t="shared" si="0"/>
        <v>1761265683</v>
      </c>
      <c r="F34" s="13">
        <f t="shared" si="1"/>
        <v>0.12533916385887053</v>
      </c>
      <c r="G34" s="18" t="s">
        <v>115</v>
      </c>
      <c r="H34" s="18" t="s">
        <v>118</v>
      </c>
    </row>
    <row r="35" spans="1:8" hidden="1" x14ac:dyDescent="0.3">
      <c r="A35" s="11" t="s">
        <v>59</v>
      </c>
      <c r="B35" s="48">
        <v>18115354660</v>
      </c>
      <c r="C35" s="7">
        <v>17151853789</v>
      </c>
      <c r="D35" s="8">
        <v>8852944399</v>
      </c>
      <c r="E35" s="6">
        <f t="shared" si="0"/>
        <v>963500871</v>
      </c>
      <c r="F35" s="13">
        <f t="shared" si="1"/>
        <v>5.6174736728336741E-2</v>
      </c>
      <c r="G35" s="18" t="s">
        <v>115</v>
      </c>
      <c r="H35" s="18" t="s">
        <v>116</v>
      </c>
    </row>
    <row r="36" spans="1:8" x14ac:dyDescent="0.3">
      <c r="A36" s="14" t="s">
        <v>60</v>
      </c>
      <c r="B36" s="44">
        <v>21213944</v>
      </c>
      <c r="C36" s="7">
        <v>558129180</v>
      </c>
      <c r="D36" s="8">
        <v>641153735</v>
      </c>
      <c r="E36" s="6">
        <f t="shared" si="0"/>
        <v>-536915236</v>
      </c>
      <c r="F36" s="13">
        <f t="shared" si="1"/>
        <v>-0.96199097850429538</v>
      </c>
      <c r="G36" s="18" t="s">
        <v>113</v>
      </c>
      <c r="H36" s="18" t="s">
        <v>121</v>
      </c>
    </row>
    <row r="37" spans="1:8" x14ac:dyDescent="0.3">
      <c r="A37" s="11" t="s">
        <v>61</v>
      </c>
      <c r="B37" s="48">
        <v>477715765</v>
      </c>
      <c r="C37" s="7">
        <v>15452035</v>
      </c>
      <c r="D37" s="8">
        <v>406298</v>
      </c>
      <c r="E37" s="6">
        <f t="shared" si="0"/>
        <v>462263730</v>
      </c>
      <c r="F37" s="13">
        <f t="shared" si="1"/>
        <v>29.916042126490137</v>
      </c>
      <c r="G37" s="18" t="s">
        <v>113</v>
      </c>
      <c r="H37" s="18" t="s">
        <v>118</v>
      </c>
    </row>
    <row r="38" spans="1:8" x14ac:dyDescent="0.3">
      <c r="A38" s="11" t="s">
        <v>62</v>
      </c>
      <c r="B38" s="48">
        <v>440188331</v>
      </c>
      <c r="C38" s="7">
        <v>733409953</v>
      </c>
      <c r="D38" s="8">
        <v>689923316</v>
      </c>
      <c r="E38" s="6">
        <f t="shared" si="0"/>
        <v>-293221622</v>
      </c>
      <c r="F38" s="13">
        <f t="shared" si="1"/>
        <v>-0.3998058940986311</v>
      </c>
      <c r="G38" s="18" t="s">
        <v>113</v>
      </c>
      <c r="H38" s="18" t="s">
        <v>118</v>
      </c>
    </row>
    <row r="39" spans="1:8" x14ac:dyDescent="0.3">
      <c r="A39" s="14" t="s">
        <v>63</v>
      </c>
      <c r="B39" s="14">
        <v>0</v>
      </c>
      <c r="C39" s="7">
        <v>491105</v>
      </c>
      <c r="D39" s="8">
        <v>36031864</v>
      </c>
      <c r="E39" s="6">
        <f t="shared" si="0"/>
        <v>-491105</v>
      </c>
      <c r="F39" s="13">
        <f t="shared" si="1"/>
        <v>-1</v>
      </c>
      <c r="G39" s="18" t="s">
        <v>113</v>
      </c>
      <c r="H39" s="18" t="s">
        <v>118</v>
      </c>
    </row>
    <row r="40" spans="1:8" x14ac:dyDescent="0.3">
      <c r="A40" s="16" t="s">
        <v>64</v>
      </c>
      <c r="B40" s="49">
        <v>1598955</v>
      </c>
      <c r="C40" s="7">
        <v>0</v>
      </c>
      <c r="D40" s="8">
        <v>203473</v>
      </c>
      <c r="E40" s="6">
        <f t="shared" si="0"/>
        <v>1598955</v>
      </c>
      <c r="F40" s="13" t="e">
        <f t="shared" si="1"/>
        <v>#DIV/0!</v>
      </c>
      <c r="G40" s="18" t="s">
        <v>113</v>
      </c>
      <c r="H40" s="18" t="s">
        <v>118</v>
      </c>
    </row>
    <row r="41" spans="1:8" x14ac:dyDescent="0.3">
      <c r="A41" s="14" t="s">
        <v>65</v>
      </c>
      <c r="B41" s="44">
        <v>73803488</v>
      </c>
      <c r="C41" s="7">
        <v>110370374</v>
      </c>
      <c r="D41" s="8">
        <v>214294034</v>
      </c>
      <c r="E41" s="6">
        <f t="shared" si="0"/>
        <v>-36566886</v>
      </c>
      <c r="F41" s="13">
        <f t="shared" si="1"/>
        <v>-0.33131070118508432</v>
      </c>
      <c r="G41" s="18" t="s">
        <v>113</v>
      </c>
      <c r="H41" s="18" t="s">
        <v>118</v>
      </c>
    </row>
    <row r="42" spans="1:8" x14ac:dyDescent="0.3">
      <c r="A42" s="11" t="s">
        <v>66</v>
      </c>
      <c r="B42" s="11">
        <v>0</v>
      </c>
      <c r="C42" s="7">
        <v>2320713</v>
      </c>
      <c r="D42" s="7">
        <v>0</v>
      </c>
      <c r="E42" s="6">
        <f t="shared" si="0"/>
        <v>-2320713</v>
      </c>
      <c r="F42" s="13">
        <f t="shared" si="1"/>
        <v>-1</v>
      </c>
      <c r="G42" s="18" t="s">
        <v>113</v>
      </c>
      <c r="H42" s="18" t="s">
        <v>118</v>
      </c>
    </row>
    <row r="43" spans="1:8" x14ac:dyDescent="0.3">
      <c r="A43" s="14" t="s">
        <v>67</v>
      </c>
      <c r="B43" s="44">
        <v>292069077</v>
      </c>
      <c r="C43" s="7">
        <v>417754164</v>
      </c>
      <c r="D43" s="8">
        <v>718815948</v>
      </c>
      <c r="E43" s="6">
        <f t="shared" si="0"/>
        <v>-125685087</v>
      </c>
      <c r="F43" s="13">
        <f t="shared" si="1"/>
        <v>-0.30085896881688534</v>
      </c>
      <c r="G43" s="18" t="s">
        <v>113</v>
      </c>
      <c r="H43" s="18" t="s">
        <v>118</v>
      </c>
    </row>
    <row r="44" spans="1:8" x14ac:dyDescent="0.3">
      <c r="A44" s="11" t="s">
        <v>68</v>
      </c>
      <c r="B44" s="48">
        <v>416838312</v>
      </c>
      <c r="C44" s="7">
        <v>749770638</v>
      </c>
      <c r="D44" s="8">
        <v>359493699</v>
      </c>
      <c r="E44" s="6">
        <f t="shared" si="0"/>
        <v>-332932326</v>
      </c>
      <c r="F44" s="13">
        <f t="shared" si="1"/>
        <v>-0.44404556423827307</v>
      </c>
      <c r="G44" s="18" t="s">
        <v>113</v>
      </c>
      <c r="H44" s="18" t="s">
        <v>118</v>
      </c>
    </row>
    <row r="45" spans="1:8" x14ac:dyDescent="0.3">
      <c r="A45" s="14" t="s">
        <v>69</v>
      </c>
      <c r="B45" s="44">
        <v>416029711</v>
      </c>
      <c r="C45" s="7">
        <v>303726369</v>
      </c>
      <c r="D45" s="8">
        <v>370581324</v>
      </c>
      <c r="E45" s="6">
        <f t="shared" si="0"/>
        <v>112303342</v>
      </c>
      <c r="F45" s="13">
        <f t="shared" si="1"/>
        <v>0.36975170239499355</v>
      </c>
      <c r="G45" s="18" t="s">
        <v>113</v>
      </c>
      <c r="H45" s="18" t="s">
        <v>118</v>
      </c>
    </row>
    <row r="46" spans="1:8" x14ac:dyDescent="0.3">
      <c r="A46" s="14" t="s">
        <v>70</v>
      </c>
      <c r="B46" s="44">
        <v>643354556</v>
      </c>
      <c r="C46" s="7">
        <v>311444625</v>
      </c>
      <c r="D46" s="8">
        <v>515847989</v>
      </c>
      <c r="E46" s="6">
        <f t="shared" si="0"/>
        <v>331909931</v>
      </c>
      <c r="F46" s="13">
        <f t="shared" si="1"/>
        <v>1.0657108980448771</v>
      </c>
      <c r="G46" s="18" t="s">
        <v>113</v>
      </c>
      <c r="H46" s="18" t="s">
        <v>118</v>
      </c>
    </row>
    <row r="47" spans="1:8" x14ac:dyDescent="0.3">
      <c r="A47" s="11" t="s">
        <v>71</v>
      </c>
      <c r="B47" s="48">
        <v>436608822</v>
      </c>
      <c r="C47" s="7">
        <v>1228961865</v>
      </c>
      <c r="D47" s="8">
        <v>813234179</v>
      </c>
      <c r="E47" s="6">
        <f t="shared" si="0"/>
        <v>-792353043</v>
      </c>
      <c r="F47" s="13">
        <f t="shared" si="1"/>
        <v>-0.64473362889905461</v>
      </c>
      <c r="G47" s="18" t="s">
        <v>113</v>
      </c>
      <c r="H47" s="18" t="s">
        <v>118</v>
      </c>
    </row>
    <row r="48" spans="1:8" x14ac:dyDescent="0.3">
      <c r="A48" s="11" t="s">
        <v>72</v>
      </c>
      <c r="B48" s="48">
        <v>114199494</v>
      </c>
      <c r="C48" s="7">
        <v>568649036</v>
      </c>
      <c r="D48" s="8">
        <v>275372776</v>
      </c>
      <c r="E48" s="6">
        <f t="shared" si="0"/>
        <v>-454449542</v>
      </c>
      <c r="F48" s="13">
        <f t="shared" si="1"/>
        <v>-0.79917403042955304</v>
      </c>
      <c r="G48" s="18" t="s">
        <v>113</v>
      </c>
      <c r="H48" s="18" t="s">
        <v>118</v>
      </c>
    </row>
    <row r="49" spans="1:8" x14ac:dyDescent="0.3">
      <c r="A49" s="11" t="s">
        <v>73</v>
      </c>
      <c r="B49" s="48">
        <v>3482658038</v>
      </c>
      <c r="C49" s="7">
        <v>2566321061</v>
      </c>
      <c r="D49" s="8">
        <v>2531293841</v>
      </c>
      <c r="E49" s="6">
        <f t="shared" si="0"/>
        <v>916336977</v>
      </c>
      <c r="F49" s="13">
        <f t="shared" si="1"/>
        <v>0.35706248564352955</v>
      </c>
      <c r="G49" s="18" t="s">
        <v>113</v>
      </c>
      <c r="H49" s="18" t="s">
        <v>118</v>
      </c>
    </row>
    <row r="50" spans="1:8" x14ac:dyDescent="0.3">
      <c r="A50" s="11" t="s">
        <v>74</v>
      </c>
      <c r="B50" s="48">
        <v>1330664264</v>
      </c>
      <c r="C50" s="7">
        <v>920306751</v>
      </c>
      <c r="D50" s="8">
        <v>844937304</v>
      </c>
      <c r="E50" s="6">
        <f t="shared" si="0"/>
        <v>410357513</v>
      </c>
      <c r="F50" s="13">
        <f t="shared" si="1"/>
        <v>0.44589210342541535</v>
      </c>
      <c r="G50" s="18" t="s">
        <v>113</v>
      </c>
      <c r="H50" s="18" t="s">
        <v>114</v>
      </c>
    </row>
    <row r="51" spans="1:8" hidden="1" x14ac:dyDescent="0.3">
      <c r="A51" s="11" t="s">
        <v>75</v>
      </c>
      <c r="B51" s="48">
        <v>362917212</v>
      </c>
      <c r="C51" s="7">
        <v>1306114228</v>
      </c>
      <c r="D51" s="8">
        <v>322775498</v>
      </c>
      <c r="E51" s="6">
        <f t="shared" si="0"/>
        <v>-943197016</v>
      </c>
      <c r="F51" s="13">
        <f t="shared" si="1"/>
        <v>-0.72213976065805474</v>
      </c>
      <c r="G51" s="18" t="s">
        <v>119</v>
      </c>
      <c r="H51" s="18" t="s">
        <v>117</v>
      </c>
    </row>
    <row r="52" spans="1:8" hidden="1" x14ac:dyDescent="0.3">
      <c r="A52" s="14" t="s">
        <v>76</v>
      </c>
      <c r="B52" s="44">
        <v>7115107983</v>
      </c>
      <c r="C52" s="7">
        <v>6178346904</v>
      </c>
      <c r="D52" s="8">
        <v>7143330647</v>
      </c>
      <c r="E52" s="6">
        <f t="shared" si="0"/>
        <v>936761079</v>
      </c>
      <c r="F52" s="13">
        <f t="shared" si="1"/>
        <v>0.15162001965178096</v>
      </c>
      <c r="G52" s="18" t="s">
        <v>115</v>
      </c>
      <c r="H52" s="18" t="s">
        <v>117</v>
      </c>
    </row>
    <row r="53" spans="1:8" hidden="1" x14ac:dyDescent="0.3">
      <c r="A53" s="11" t="s">
        <v>77</v>
      </c>
      <c r="B53" s="48">
        <v>65173192</v>
      </c>
      <c r="C53" s="7">
        <v>562752423</v>
      </c>
      <c r="D53" s="8">
        <v>126882000</v>
      </c>
      <c r="E53" s="6">
        <f t="shared" si="0"/>
        <v>-497579231</v>
      </c>
      <c r="F53" s="13">
        <f t="shared" si="1"/>
        <v>-0.88418851818964095</v>
      </c>
      <c r="G53" s="18" t="s">
        <v>119</v>
      </c>
      <c r="H53" s="18" t="s">
        <v>114</v>
      </c>
    </row>
    <row r="54" spans="1:8" hidden="1" x14ac:dyDescent="0.3">
      <c r="A54" s="11" t="s">
        <v>78</v>
      </c>
      <c r="B54" s="48">
        <v>148233427</v>
      </c>
      <c r="C54" s="7">
        <v>1416985126</v>
      </c>
      <c r="D54" s="8">
        <v>231784800</v>
      </c>
      <c r="E54" s="6">
        <f t="shared" si="0"/>
        <v>-1268751699</v>
      </c>
      <c r="F54" s="13">
        <f t="shared" si="1"/>
        <v>-0.89538815596572463</v>
      </c>
      <c r="G54" s="18" t="s">
        <v>119</v>
      </c>
      <c r="H54" s="18" t="s">
        <v>114</v>
      </c>
    </row>
    <row r="55" spans="1:8" hidden="1" x14ac:dyDescent="0.3">
      <c r="A55" s="11" t="s">
        <v>79</v>
      </c>
      <c r="B55" s="48">
        <v>11175251</v>
      </c>
      <c r="C55" s="7">
        <v>575756116</v>
      </c>
      <c r="D55" s="8">
        <v>58837680</v>
      </c>
      <c r="E55" s="6">
        <f t="shared" si="0"/>
        <v>-564580865</v>
      </c>
      <c r="F55" s="13">
        <f t="shared" si="1"/>
        <v>-0.98059030431558625</v>
      </c>
      <c r="G55" s="18" t="s">
        <v>115</v>
      </c>
      <c r="H55" s="18" t="s">
        <v>117</v>
      </c>
    </row>
    <row r="56" spans="1:8" hidden="1" x14ac:dyDescent="0.3">
      <c r="A56" s="11" t="s">
        <v>80</v>
      </c>
      <c r="B56" s="48">
        <v>234975930</v>
      </c>
      <c r="C56" s="7">
        <v>649987987</v>
      </c>
      <c r="D56" s="8">
        <v>585500854</v>
      </c>
      <c r="E56" s="6">
        <f t="shared" si="0"/>
        <v>-415012057</v>
      </c>
      <c r="F56" s="13">
        <f t="shared" si="1"/>
        <v>-0.63849188800469325</v>
      </c>
      <c r="G56" s="18" t="s">
        <v>119</v>
      </c>
      <c r="H56" s="18" t="s">
        <v>114</v>
      </c>
    </row>
    <row r="57" spans="1:8" x14ac:dyDescent="0.3">
      <c r="A57" s="14" t="s">
        <v>81</v>
      </c>
      <c r="B57" s="44">
        <v>26075898</v>
      </c>
      <c r="C57" s="7">
        <v>4417095</v>
      </c>
      <c r="D57" s="8">
        <v>7713728</v>
      </c>
      <c r="E57" s="6">
        <f t="shared" si="0"/>
        <v>21658803</v>
      </c>
      <c r="F57" s="13">
        <f t="shared" si="1"/>
        <v>4.9034043868198447</v>
      </c>
      <c r="G57" s="18" t="s">
        <v>113</v>
      </c>
      <c r="H57" s="18" t="s">
        <v>121</v>
      </c>
    </row>
    <row r="58" spans="1:8" x14ac:dyDescent="0.3">
      <c r="A58" s="16" t="s">
        <v>82</v>
      </c>
      <c r="B58" s="49">
        <v>27264132</v>
      </c>
      <c r="C58" s="7">
        <v>0</v>
      </c>
      <c r="D58" s="8">
        <v>39744960</v>
      </c>
      <c r="E58" s="6">
        <f t="shared" si="0"/>
        <v>27264132</v>
      </c>
      <c r="F58" s="13" t="e">
        <f t="shared" si="1"/>
        <v>#DIV/0!</v>
      </c>
      <c r="G58" s="18" t="s">
        <v>113</v>
      </c>
      <c r="H58" s="18" t="s">
        <v>121</v>
      </c>
    </row>
    <row r="59" spans="1:8" x14ac:dyDescent="0.3">
      <c r="A59" s="11" t="s">
        <v>83</v>
      </c>
      <c r="B59" s="48">
        <v>67510000</v>
      </c>
      <c r="C59" s="7">
        <v>62606599</v>
      </c>
      <c r="D59" s="7">
        <v>0</v>
      </c>
      <c r="E59" s="6">
        <f t="shared" si="0"/>
        <v>4903401</v>
      </c>
      <c r="F59" s="13">
        <f t="shared" si="1"/>
        <v>7.8320833239959253E-2</v>
      </c>
      <c r="G59" s="18" t="s">
        <v>113</v>
      </c>
      <c r="H59" s="18" t="s">
        <v>121</v>
      </c>
    </row>
    <row r="60" spans="1:8" hidden="1" x14ac:dyDescent="0.3">
      <c r="A60" s="11" t="s">
        <v>84</v>
      </c>
      <c r="B60" s="48">
        <v>1179963917</v>
      </c>
      <c r="C60" s="7">
        <v>742912608</v>
      </c>
      <c r="D60" s="8">
        <v>180256794</v>
      </c>
      <c r="E60" s="6">
        <f t="shared" si="0"/>
        <v>437051309</v>
      </c>
      <c r="F60" s="13">
        <f t="shared" si="1"/>
        <v>0.58829437580362076</v>
      </c>
      <c r="G60" s="18" t="s">
        <v>115</v>
      </c>
      <c r="H60" s="18" t="s">
        <v>117</v>
      </c>
    </row>
    <row r="61" spans="1:8" hidden="1" x14ac:dyDescent="0.3">
      <c r="A61" s="14" t="s">
        <v>85</v>
      </c>
      <c r="B61" s="44">
        <v>42421624</v>
      </c>
      <c r="C61" s="7">
        <v>26220000</v>
      </c>
      <c r="D61" s="8">
        <v>70178400</v>
      </c>
      <c r="E61" s="6">
        <f t="shared" si="0"/>
        <v>16201624</v>
      </c>
      <c r="F61" s="13">
        <f t="shared" si="1"/>
        <v>0.61791090770404267</v>
      </c>
      <c r="G61" s="18" t="s">
        <v>115</v>
      </c>
      <c r="H61" s="18" t="s">
        <v>117</v>
      </c>
    </row>
    <row r="62" spans="1:8" hidden="1" x14ac:dyDescent="0.3">
      <c r="A62" s="17" t="s">
        <v>86</v>
      </c>
      <c r="B62" s="50">
        <v>119443424</v>
      </c>
      <c r="C62" s="7">
        <v>192329039</v>
      </c>
      <c r="D62" s="8">
        <v>322422696</v>
      </c>
      <c r="E62" s="6">
        <f t="shared" si="0"/>
        <v>-72885615</v>
      </c>
      <c r="F62" s="13">
        <f t="shared" si="1"/>
        <v>-0.37896313203124776</v>
      </c>
      <c r="G62" s="18" t="s">
        <v>115</v>
      </c>
      <c r="H62" s="18" t="s">
        <v>116</v>
      </c>
    </row>
    <row r="63" spans="1:8" hidden="1" x14ac:dyDescent="0.3">
      <c r="A63" s="14" t="s">
        <v>87</v>
      </c>
      <c r="B63" s="44">
        <v>34829117</v>
      </c>
      <c r="C63" s="7">
        <v>14414745</v>
      </c>
      <c r="D63" s="8">
        <v>120281400</v>
      </c>
      <c r="E63" s="6">
        <f t="shared" si="0"/>
        <v>20414372</v>
      </c>
      <c r="F63" s="13">
        <f t="shared" si="1"/>
        <v>1.4162145775037991</v>
      </c>
      <c r="G63" s="18" t="s">
        <v>115</v>
      </c>
      <c r="H63" s="18" t="s">
        <v>116</v>
      </c>
    </row>
    <row r="64" spans="1:8" hidden="1" x14ac:dyDescent="0.3">
      <c r="A64" s="11" t="s">
        <v>88</v>
      </c>
      <c r="B64" s="48">
        <v>2146232448</v>
      </c>
      <c r="C64" s="7">
        <v>5498125027</v>
      </c>
      <c r="D64" s="8">
        <v>640244697</v>
      </c>
      <c r="E64" s="6">
        <f t="shared" si="0"/>
        <v>-3351892579</v>
      </c>
      <c r="F64" s="13">
        <f t="shared" si="1"/>
        <v>-0.60964284415862557</v>
      </c>
      <c r="G64" s="18" t="s">
        <v>115</v>
      </c>
      <c r="H64" s="18" t="s">
        <v>116</v>
      </c>
    </row>
    <row r="65" spans="1:8" x14ac:dyDescent="0.3">
      <c r="A65" s="11" t="s">
        <v>89</v>
      </c>
      <c r="B65" s="48">
        <v>655659247</v>
      </c>
      <c r="C65" s="7">
        <v>1137601475</v>
      </c>
      <c r="D65" s="8">
        <v>687369320</v>
      </c>
      <c r="E65" s="6">
        <f t="shared" si="0"/>
        <v>-481942228</v>
      </c>
      <c r="F65" s="13">
        <f t="shared" si="1"/>
        <v>-0.42364768206721953</v>
      </c>
      <c r="G65" s="18" t="s">
        <v>113</v>
      </c>
      <c r="H65" s="18" t="s">
        <v>118</v>
      </c>
    </row>
    <row r="66" spans="1:8" hidden="1" x14ac:dyDescent="0.3">
      <c r="A66" s="11" t="s">
        <v>90</v>
      </c>
      <c r="B66" s="48">
        <v>3095037318</v>
      </c>
      <c r="C66" s="7">
        <v>4636867904</v>
      </c>
      <c r="D66" s="8">
        <v>2153712277</v>
      </c>
      <c r="E66" s="6">
        <f t="shared" si="0"/>
        <v>-1541830586</v>
      </c>
      <c r="F66" s="13">
        <f t="shared" si="1"/>
        <v>-0.33251552943096307</v>
      </c>
      <c r="G66" s="18" t="s">
        <v>115</v>
      </c>
      <c r="H66" s="18" t="s">
        <v>116</v>
      </c>
    </row>
    <row r="67" spans="1:8" x14ac:dyDescent="0.3">
      <c r="A67" s="14" t="s">
        <v>91</v>
      </c>
      <c r="B67" s="14">
        <v>0</v>
      </c>
      <c r="C67" s="7">
        <v>7273671</v>
      </c>
      <c r="D67" s="8">
        <v>377546273</v>
      </c>
      <c r="E67" s="6">
        <f t="shared" si="0"/>
        <v>-7273671</v>
      </c>
      <c r="F67" s="13">
        <f t="shared" si="1"/>
        <v>-1</v>
      </c>
      <c r="G67" s="18" t="s">
        <v>113</v>
      </c>
      <c r="H67" s="18" t="s">
        <v>118</v>
      </c>
    </row>
    <row r="68" spans="1:8" x14ac:dyDescent="0.3">
      <c r="A68" s="11" t="s">
        <v>92</v>
      </c>
      <c r="B68" s="48">
        <v>1024542147</v>
      </c>
      <c r="C68" s="7">
        <v>738895841</v>
      </c>
      <c r="D68" s="7">
        <v>0</v>
      </c>
      <c r="E68" s="6">
        <f t="shared" ref="E68:E131" si="2">B68-C68</f>
        <v>285646306</v>
      </c>
      <c r="F68" s="13">
        <f t="shared" ref="F68:F131" si="3">E68/C68</f>
        <v>0.38658534823178142</v>
      </c>
      <c r="G68" s="18" t="s">
        <v>113</v>
      </c>
      <c r="H68" s="18" t="s">
        <v>121</v>
      </c>
    </row>
    <row r="69" spans="1:8" hidden="1" x14ac:dyDescent="0.3">
      <c r="A69" s="14" t="s">
        <v>93</v>
      </c>
      <c r="B69" s="44">
        <v>130962112</v>
      </c>
      <c r="C69" s="7">
        <v>310739703</v>
      </c>
      <c r="D69" s="8">
        <v>1220608552</v>
      </c>
      <c r="E69" s="6">
        <f t="shared" si="2"/>
        <v>-179777591</v>
      </c>
      <c r="F69" s="13">
        <f t="shared" si="3"/>
        <v>-0.57854721898862083</v>
      </c>
      <c r="G69" s="18" t="s">
        <v>115</v>
      </c>
      <c r="H69" s="18" t="s">
        <v>116</v>
      </c>
    </row>
    <row r="70" spans="1:8" hidden="1" x14ac:dyDescent="0.3">
      <c r="A70" s="11" t="s">
        <v>94</v>
      </c>
      <c r="B70" s="48">
        <v>67882375</v>
      </c>
      <c r="C70" s="7">
        <v>390711101</v>
      </c>
      <c r="D70" s="8">
        <v>114793899</v>
      </c>
      <c r="E70" s="6">
        <f t="shared" si="2"/>
        <v>-322828726</v>
      </c>
      <c r="F70" s="13">
        <f t="shared" si="3"/>
        <v>-0.82625941564941607</v>
      </c>
      <c r="G70" s="18" t="s">
        <v>115</v>
      </c>
      <c r="H70" s="18" t="s">
        <v>117</v>
      </c>
    </row>
    <row r="71" spans="1:8" x14ac:dyDescent="0.3">
      <c r="A71" s="14" t="s">
        <v>95</v>
      </c>
      <c r="B71" s="44">
        <v>28045740071</v>
      </c>
      <c r="C71" s="7">
        <v>27613901209</v>
      </c>
      <c r="D71" s="8">
        <v>30822903910</v>
      </c>
      <c r="E71" s="6">
        <f t="shared" si="2"/>
        <v>431838862</v>
      </c>
      <c r="F71" s="13">
        <f t="shared" si="3"/>
        <v>1.5638459004092251E-2</v>
      </c>
      <c r="G71" s="18" t="s">
        <v>113</v>
      </c>
      <c r="H71" s="18" t="s">
        <v>121</v>
      </c>
    </row>
    <row r="72" spans="1:8" hidden="1" x14ac:dyDescent="0.3">
      <c r="A72" s="11" t="s">
        <v>96</v>
      </c>
      <c r="B72" s="48">
        <v>1094528893</v>
      </c>
      <c r="C72" s="7">
        <v>1654589050</v>
      </c>
      <c r="D72" s="8">
        <v>917581788</v>
      </c>
      <c r="E72" s="6">
        <f t="shared" si="2"/>
        <v>-560060157</v>
      </c>
      <c r="F72" s="13">
        <f t="shared" si="3"/>
        <v>-0.33848897827530045</v>
      </c>
      <c r="G72" s="18" t="s">
        <v>115</v>
      </c>
      <c r="H72" s="18" t="s">
        <v>116</v>
      </c>
    </row>
    <row r="73" spans="1:8" hidden="1" x14ac:dyDescent="0.3">
      <c r="A73" s="11" t="s">
        <v>97</v>
      </c>
      <c r="B73" s="48">
        <v>8611106165</v>
      </c>
      <c r="C73" s="7">
        <v>3744036280</v>
      </c>
      <c r="D73" s="8">
        <v>2092557751</v>
      </c>
      <c r="E73" s="6">
        <f t="shared" si="2"/>
        <v>4867069885</v>
      </c>
      <c r="F73" s="13">
        <f t="shared" si="3"/>
        <v>1.2999526502985703</v>
      </c>
      <c r="G73" s="18" t="s">
        <v>115</v>
      </c>
      <c r="H73" s="18" t="s">
        <v>117</v>
      </c>
    </row>
    <row r="74" spans="1:8" hidden="1" x14ac:dyDescent="0.3">
      <c r="A74" s="11" t="s">
        <v>98</v>
      </c>
      <c r="B74" s="48">
        <v>39396704</v>
      </c>
      <c r="C74" s="7">
        <v>591335769</v>
      </c>
      <c r="D74" s="8">
        <v>47624048</v>
      </c>
      <c r="E74" s="6">
        <f t="shared" si="2"/>
        <v>-551939065</v>
      </c>
      <c r="F74" s="13">
        <f t="shared" si="3"/>
        <v>-0.93337676145208792</v>
      </c>
      <c r="G74" s="18" t="s">
        <v>115</v>
      </c>
      <c r="H74" s="18" t="s">
        <v>116</v>
      </c>
    </row>
    <row r="75" spans="1:8" x14ac:dyDescent="0.3">
      <c r="A75" s="11" t="s">
        <v>99</v>
      </c>
      <c r="B75" s="48">
        <v>1065081131</v>
      </c>
      <c r="C75" s="7">
        <v>1555506533</v>
      </c>
      <c r="D75" s="8">
        <v>470545883</v>
      </c>
      <c r="E75" s="6">
        <f t="shared" si="2"/>
        <v>-490425402</v>
      </c>
      <c r="F75" s="13">
        <f t="shared" si="3"/>
        <v>-0.3152834087132696</v>
      </c>
      <c r="G75" s="18" t="s">
        <v>113</v>
      </c>
      <c r="H75" s="18" t="s">
        <v>118</v>
      </c>
    </row>
    <row r="76" spans="1:8" hidden="1" x14ac:dyDescent="0.3">
      <c r="A76" s="14" t="s">
        <v>100</v>
      </c>
      <c r="B76" s="44">
        <v>171387081</v>
      </c>
      <c r="C76" s="7">
        <v>265016166</v>
      </c>
      <c r="D76" s="8">
        <v>553815812</v>
      </c>
      <c r="E76" s="6">
        <f t="shared" si="2"/>
        <v>-93629085</v>
      </c>
      <c r="F76" s="13">
        <f t="shared" si="3"/>
        <v>-0.35329574951288067</v>
      </c>
      <c r="G76" s="18" t="s">
        <v>115</v>
      </c>
      <c r="H76" s="18" t="s">
        <v>120</v>
      </c>
    </row>
    <row r="77" spans="1:8" hidden="1" x14ac:dyDescent="0.3">
      <c r="A77" s="14" t="s">
        <v>101</v>
      </c>
      <c r="B77" s="44">
        <v>97127843</v>
      </c>
      <c r="C77" s="7">
        <v>387159235</v>
      </c>
      <c r="D77" s="8">
        <v>767161906</v>
      </c>
      <c r="E77" s="6">
        <f t="shared" si="2"/>
        <v>-290031392</v>
      </c>
      <c r="F77" s="13">
        <f t="shared" si="3"/>
        <v>-0.74912688573733754</v>
      </c>
      <c r="G77" s="18" t="s">
        <v>115</v>
      </c>
      <c r="H77" s="18" t="s">
        <v>117</v>
      </c>
    </row>
    <row r="78" spans="1:8" hidden="1" x14ac:dyDescent="0.3">
      <c r="A78" s="14" t="s">
        <v>102</v>
      </c>
      <c r="B78" s="44">
        <v>998817251</v>
      </c>
      <c r="C78" s="7">
        <v>1319703880</v>
      </c>
      <c r="D78" s="8">
        <v>1797207301</v>
      </c>
      <c r="E78" s="6">
        <f t="shared" si="2"/>
        <v>-320886629</v>
      </c>
      <c r="F78" s="13">
        <f t="shared" si="3"/>
        <v>-0.24315047781779653</v>
      </c>
      <c r="G78" s="18" t="s">
        <v>115</v>
      </c>
      <c r="H78" s="18" t="s">
        <v>117</v>
      </c>
    </row>
    <row r="79" spans="1:8" hidden="1" x14ac:dyDescent="0.3">
      <c r="A79" s="11" t="s">
        <v>103</v>
      </c>
      <c r="B79" s="48">
        <v>561704386</v>
      </c>
      <c r="C79" s="7">
        <v>1249546405</v>
      </c>
      <c r="D79" s="8">
        <v>803262921</v>
      </c>
      <c r="E79" s="6">
        <f t="shared" si="2"/>
        <v>-687842019</v>
      </c>
      <c r="F79" s="13">
        <f t="shared" si="3"/>
        <v>-0.5504733687741673</v>
      </c>
      <c r="G79" s="18" t="s">
        <v>115</v>
      </c>
      <c r="H79" s="18" t="s">
        <v>117</v>
      </c>
    </row>
    <row r="80" spans="1:8" hidden="1" x14ac:dyDescent="0.3">
      <c r="A80" s="14" t="s">
        <v>104</v>
      </c>
      <c r="B80" s="44">
        <v>1436731670</v>
      </c>
      <c r="C80" s="7">
        <v>2267389090</v>
      </c>
      <c r="D80" s="8">
        <v>2573390908</v>
      </c>
      <c r="E80" s="6">
        <f t="shared" si="2"/>
        <v>-830657420</v>
      </c>
      <c r="F80" s="13">
        <f t="shared" si="3"/>
        <v>-0.36634974723284042</v>
      </c>
      <c r="G80" s="18" t="s">
        <v>115</v>
      </c>
      <c r="H80" s="18" t="s">
        <v>117</v>
      </c>
    </row>
    <row r="81" spans="1:8" hidden="1" x14ac:dyDescent="0.3">
      <c r="A81" s="14" t="s">
        <v>105</v>
      </c>
      <c r="B81" s="44">
        <v>347403979</v>
      </c>
      <c r="C81" s="7">
        <v>1437578175</v>
      </c>
      <c r="D81" s="8">
        <v>3652367864</v>
      </c>
      <c r="E81" s="6">
        <f t="shared" si="2"/>
        <v>-1090174196</v>
      </c>
      <c r="F81" s="13">
        <f t="shared" si="3"/>
        <v>-0.75834080883983923</v>
      </c>
      <c r="G81" s="18" t="s">
        <v>115</v>
      </c>
      <c r="H81" s="18" t="s">
        <v>117</v>
      </c>
    </row>
    <row r="82" spans="1:8" hidden="1" x14ac:dyDescent="0.3">
      <c r="A82" s="11" t="s">
        <v>106</v>
      </c>
      <c r="B82" s="48">
        <v>3934062372</v>
      </c>
      <c r="C82" s="7">
        <v>4090337401</v>
      </c>
      <c r="D82" s="8">
        <v>1658226036</v>
      </c>
      <c r="E82" s="6">
        <f t="shared" si="2"/>
        <v>-156275029</v>
      </c>
      <c r="F82" s="13">
        <f t="shared" si="3"/>
        <v>-3.8205901782526329E-2</v>
      </c>
      <c r="G82" s="18" t="s">
        <v>115</v>
      </c>
      <c r="H82" s="18" t="s">
        <v>117</v>
      </c>
    </row>
    <row r="83" spans="1:8" x14ac:dyDescent="0.3">
      <c r="A83" s="14" t="s">
        <v>107</v>
      </c>
      <c r="B83" s="44">
        <v>4498743613</v>
      </c>
      <c r="C83" s="7">
        <v>3998216287</v>
      </c>
      <c r="D83" s="8">
        <v>4625600000</v>
      </c>
      <c r="E83" s="6">
        <f t="shared" si="2"/>
        <v>500527326</v>
      </c>
      <c r="F83" s="13">
        <f t="shared" si="3"/>
        <v>0.12518765621245642</v>
      </c>
      <c r="G83" s="18" t="s">
        <v>113</v>
      </c>
      <c r="H83" s="18" t="s">
        <v>121</v>
      </c>
    </row>
    <row r="84" spans="1:8" x14ac:dyDescent="0.3">
      <c r="A84" s="11" t="s">
        <v>108</v>
      </c>
      <c r="B84" s="48">
        <v>685177927</v>
      </c>
      <c r="C84" s="7">
        <v>1494618152</v>
      </c>
      <c r="D84" s="8">
        <v>320484950</v>
      </c>
      <c r="E84" s="6">
        <f t="shared" si="2"/>
        <v>-809440225</v>
      </c>
      <c r="F84" s="13">
        <f t="shared" si="3"/>
        <v>-0.54156991464131499</v>
      </c>
      <c r="G84" s="18" t="s">
        <v>113</v>
      </c>
      <c r="H84" s="18" t="s">
        <v>118</v>
      </c>
    </row>
    <row r="85" spans="1:8" x14ac:dyDescent="0.3">
      <c r="A85" s="11" t="s">
        <v>109</v>
      </c>
      <c r="B85" s="48">
        <v>445580743</v>
      </c>
      <c r="C85" s="7">
        <v>689351754</v>
      </c>
      <c r="D85" s="8">
        <v>135312180</v>
      </c>
      <c r="E85" s="6">
        <f t="shared" si="2"/>
        <v>-243771011</v>
      </c>
      <c r="F85" s="13">
        <f t="shared" si="3"/>
        <v>-0.35362354499789955</v>
      </c>
      <c r="G85" s="18" t="s">
        <v>113</v>
      </c>
      <c r="H85" s="18" t="s">
        <v>118</v>
      </c>
    </row>
    <row r="86" spans="1:8" x14ac:dyDescent="0.3">
      <c r="A86" s="11" t="s">
        <v>110</v>
      </c>
      <c r="B86" s="48">
        <v>704017057</v>
      </c>
      <c r="C86" s="7">
        <v>1236683160</v>
      </c>
      <c r="D86" s="8">
        <v>525925549</v>
      </c>
      <c r="E86" s="6">
        <f t="shared" si="2"/>
        <v>-532666103</v>
      </c>
      <c r="F86" s="13">
        <f t="shared" si="3"/>
        <v>-0.43072156250595345</v>
      </c>
      <c r="G86" s="18" t="s">
        <v>113</v>
      </c>
      <c r="H86" s="18" t="s">
        <v>118</v>
      </c>
    </row>
    <row r="87" spans="1:8" x14ac:dyDescent="0.3">
      <c r="A87" s="11" t="s">
        <v>111</v>
      </c>
      <c r="B87" s="48">
        <v>918322550</v>
      </c>
      <c r="C87" s="7">
        <v>478837740</v>
      </c>
      <c r="D87" s="8">
        <v>388655264</v>
      </c>
      <c r="E87" s="6">
        <f t="shared" si="2"/>
        <v>439484810</v>
      </c>
      <c r="F87" s="13">
        <f t="shared" si="3"/>
        <v>0.91781573023045349</v>
      </c>
      <c r="G87" s="18" t="s">
        <v>113</v>
      </c>
      <c r="H87" s="18" t="s">
        <v>118</v>
      </c>
    </row>
    <row r="88" spans="1:8" x14ac:dyDescent="0.3">
      <c r="A88" s="11" t="s">
        <v>112</v>
      </c>
      <c r="B88" s="48">
        <v>17156048</v>
      </c>
      <c r="C88" s="7">
        <v>172583936</v>
      </c>
      <c r="D88" s="8">
        <v>85451813</v>
      </c>
      <c r="E88" s="6">
        <f t="shared" si="2"/>
        <v>-155427888</v>
      </c>
      <c r="F88" s="13">
        <f t="shared" si="3"/>
        <v>-0.90059301927150393</v>
      </c>
      <c r="G88" s="18" t="s">
        <v>113</v>
      </c>
      <c r="H88" s="18" t="s">
        <v>118</v>
      </c>
    </row>
    <row r="89" spans="1:8" x14ac:dyDescent="0.3">
      <c r="A89" s="11" t="s">
        <v>53</v>
      </c>
      <c r="B89" s="48">
        <v>51443910</v>
      </c>
      <c r="C89" s="7">
        <v>121582755</v>
      </c>
      <c r="D89" s="8">
        <v>64476483</v>
      </c>
      <c r="E89" s="6">
        <f t="shared" si="2"/>
        <v>-70138845</v>
      </c>
      <c r="F89" s="13">
        <f t="shared" si="3"/>
        <v>-0.5768815240286338</v>
      </c>
      <c r="G89" s="18" t="s">
        <v>113</v>
      </c>
      <c r="H89" s="18" t="s">
        <v>118</v>
      </c>
    </row>
    <row r="90" spans="1:8" x14ac:dyDescent="0.3">
      <c r="A90" s="9" t="s">
        <v>28</v>
      </c>
      <c r="B90" s="45">
        <v>51791163</v>
      </c>
      <c r="C90" s="7">
        <v>63310296</v>
      </c>
      <c r="D90" s="8">
        <v>24963413</v>
      </c>
      <c r="E90" s="6">
        <f t="shared" si="2"/>
        <v>-11519133</v>
      </c>
      <c r="F90" s="13">
        <f t="shared" si="3"/>
        <v>-0.18194723019459583</v>
      </c>
      <c r="G90" s="18" t="s">
        <v>113</v>
      </c>
      <c r="H90" s="18" t="s">
        <v>118</v>
      </c>
    </row>
    <row r="91" spans="1:8" x14ac:dyDescent="0.3">
      <c r="A91" s="9" t="s">
        <v>29</v>
      </c>
      <c r="B91" s="45">
        <v>103114099</v>
      </c>
      <c r="C91" s="7">
        <v>56436451</v>
      </c>
      <c r="D91" s="8">
        <v>7328567</v>
      </c>
      <c r="E91" s="6">
        <f t="shared" si="2"/>
        <v>46677648</v>
      </c>
      <c r="F91" s="13">
        <f t="shared" si="3"/>
        <v>0.82708333307493065</v>
      </c>
      <c r="G91" s="18" t="s">
        <v>113</v>
      </c>
      <c r="H91" s="18" t="s">
        <v>118</v>
      </c>
    </row>
    <row r="92" spans="1:8" x14ac:dyDescent="0.3">
      <c r="A92" s="9" t="s">
        <v>30</v>
      </c>
      <c r="B92" s="45">
        <v>18671099</v>
      </c>
      <c r="C92" s="7">
        <v>151920986</v>
      </c>
      <c r="D92" s="8">
        <v>19301020</v>
      </c>
      <c r="E92" s="6">
        <f t="shared" si="2"/>
        <v>-133249887</v>
      </c>
      <c r="F92" s="13">
        <f t="shared" si="3"/>
        <v>-0.87709993535718622</v>
      </c>
      <c r="G92" s="18" t="s">
        <v>113</v>
      </c>
      <c r="H92" s="18" t="s">
        <v>118</v>
      </c>
    </row>
    <row r="93" spans="1:8" x14ac:dyDescent="0.3">
      <c r="A93" s="9" t="s">
        <v>31</v>
      </c>
      <c r="B93" s="9">
        <v>0</v>
      </c>
      <c r="C93" s="7">
        <v>22157468</v>
      </c>
      <c r="D93" s="8">
        <v>6038248</v>
      </c>
      <c r="E93" s="6">
        <f t="shared" si="2"/>
        <v>-22157468</v>
      </c>
      <c r="F93" s="13">
        <f t="shared" si="3"/>
        <v>-1</v>
      </c>
      <c r="G93" s="18" t="s">
        <v>113</v>
      </c>
      <c r="H93" s="18" t="s">
        <v>118</v>
      </c>
    </row>
    <row r="94" spans="1:8" x14ac:dyDescent="0.3">
      <c r="A94" s="9" t="s">
        <v>32</v>
      </c>
      <c r="B94" s="45">
        <v>55820876</v>
      </c>
      <c r="C94" s="7">
        <v>137586289</v>
      </c>
      <c r="D94" s="8">
        <v>25642375</v>
      </c>
      <c r="E94" s="6">
        <f t="shared" si="2"/>
        <v>-81765413</v>
      </c>
      <c r="F94" s="13">
        <f t="shared" si="3"/>
        <v>-0.59428460200710842</v>
      </c>
      <c r="G94" s="18" t="s">
        <v>113</v>
      </c>
      <c r="H94" s="18" t="s">
        <v>118</v>
      </c>
    </row>
    <row r="95" spans="1:8" x14ac:dyDescent="0.3">
      <c r="A95" s="14" t="s">
        <v>33</v>
      </c>
      <c r="B95" s="44">
        <v>274898406</v>
      </c>
      <c r="C95" s="7">
        <v>169776962</v>
      </c>
      <c r="D95" s="8">
        <v>380608062</v>
      </c>
      <c r="E95" s="6">
        <f t="shared" si="2"/>
        <v>105121444</v>
      </c>
      <c r="F95" s="13">
        <f t="shared" si="3"/>
        <v>0.61917378401434697</v>
      </c>
      <c r="G95" s="18" t="s">
        <v>113</v>
      </c>
      <c r="H95" s="18" t="s">
        <v>118</v>
      </c>
    </row>
    <row r="96" spans="1:8" x14ac:dyDescent="0.3">
      <c r="A96" s="9" t="s">
        <v>34</v>
      </c>
      <c r="B96" s="45">
        <v>10648466</v>
      </c>
      <c r="C96" s="7">
        <v>8730598</v>
      </c>
      <c r="D96" s="8">
        <v>8367672</v>
      </c>
      <c r="E96" s="6">
        <f t="shared" si="2"/>
        <v>1917868</v>
      </c>
      <c r="F96" s="13">
        <f t="shared" si="3"/>
        <v>0.21967200872151024</v>
      </c>
      <c r="G96" s="18" t="s">
        <v>113</v>
      </c>
      <c r="H96" s="18" t="s">
        <v>118</v>
      </c>
    </row>
    <row r="97" spans="1:8" x14ac:dyDescent="0.3">
      <c r="A97" s="14" t="s">
        <v>35</v>
      </c>
      <c r="B97" s="44">
        <v>2649039266</v>
      </c>
      <c r="C97" s="7">
        <v>1275624156</v>
      </c>
      <c r="D97" s="8">
        <v>3127130503</v>
      </c>
      <c r="E97" s="6">
        <f t="shared" si="2"/>
        <v>1373415110</v>
      </c>
      <c r="F97" s="13">
        <f t="shared" si="3"/>
        <v>1.0766612591491251</v>
      </c>
      <c r="G97" s="18" t="s">
        <v>113</v>
      </c>
      <c r="H97" s="18" t="s">
        <v>118</v>
      </c>
    </row>
    <row r="98" spans="1:8" x14ac:dyDescent="0.3">
      <c r="A98" s="9" t="s">
        <v>36</v>
      </c>
      <c r="B98" s="45">
        <v>51362445</v>
      </c>
      <c r="C98" s="7">
        <v>104459756</v>
      </c>
      <c r="D98" s="8">
        <v>82814515</v>
      </c>
      <c r="E98" s="6">
        <f t="shared" si="2"/>
        <v>-53097311</v>
      </c>
      <c r="F98" s="13">
        <f t="shared" si="3"/>
        <v>-0.50830399220921019</v>
      </c>
      <c r="G98" s="18" t="s">
        <v>113</v>
      </c>
      <c r="H98" s="18" t="s">
        <v>118</v>
      </c>
    </row>
    <row r="99" spans="1:8" x14ac:dyDescent="0.3">
      <c r="A99" s="9" t="s">
        <v>37</v>
      </c>
      <c r="B99" s="45">
        <v>8674608146</v>
      </c>
      <c r="C99" s="7">
        <v>13021041034</v>
      </c>
      <c r="D99" s="8">
        <v>7746536323</v>
      </c>
      <c r="E99" s="6">
        <f t="shared" si="2"/>
        <v>-4346432888</v>
      </c>
      <c r="F99" s="13">
        <f t="shared" si="3"/>
        <v>-0.3338007212058372</v>
      </c>
      <c r="G99" s="18" t="s">
        <v>113</v>
      </c>
      <c r="H99" s="18" t="s">
        <v>118</v>
      </c>
    </row>
    <row r="100" spans="1:8" x14ac:dyDescent="0.3">
      <c r="A100" s="14" t="s">
        <v>38</v>
      </c>
      <c r="B100" s="44">
        <v>805425226</v>
      </c>
      <c r="C100" s="7">
        <v>504068395</v>
      </c>
      <c r="D100" s="8">
        <v>1875558752</v>
      </c>
      <c r="E100" s="6">
        <f t="shared" si="2"/>
        <v>301356831</v>
      </c>
      <c r="F100" s="13">
        <f t="shared" si="3"/>
        <v>0.59784908950699045</v>
      </c>
      <c r="G100" s="18" t="s">
        <v>113</v>
      </c>
      <c r="H100" s="18" t="s">
        <v>118</v>
      </c>
    </row>
    <row r="101" spans="1:8" x14ac:dyDescent="0.3">
      <c r="A101" s="14" t="s">
        <v>39</v>
      </c>
      <c r="B101" s="44">
        <v>294861272</v>
      </c>
      <c r="C101" s="7">
        <v>235513681</v>
      </c>
      <c r="D101" s="8">
        <v>644601002</v>
      </c>
      <c r="E101" s="6">
        <f t="shared" si="2"/>
        <v>59347591</v>
      </c>
      <c r="F101" s="13">
        <f t="shared" si="3"/>
        <v>0.25199211675520455</v>
      </c>
      <c r="G101" s="18" t="s">
        <v>113</v>
      </c>
      <c r="H101" s="18" t="s">
        <v>118</v>
      </c>
    </row>
    <row r="102" spans="1:8" x14ac:dyDescent="0.3">
      <c r="A102" s="9" t="s">
        <v>40</v>
      </c>
      <c r="B102" s="45">
        <v>185730122</v>
      </c>
      <c r="C102" s="7">
        <v>132508070</v>
      </c>
      <c r="D102" s="8">
        <v>114060799</v>
      </c>
      <c r="E102" s="6">
        <f t="shared" si="2"/>
        <v>53222052</v>
      </c>
      <c r="F102" s="13">
        <f t="shared" si="3"/>
        <v>0.4016514013071053</v>
      </c>
      <c r="G102" s="18" t="s">
        <v>113</v>
      </c>
      <c r="H102" s="18" t="s">
        <v>118</v>
      </c>
    </row>
    <row r="103" spans="1:8" x14ac:dyDescent="0.3">
      <c r="A103" s="9" t="s">
        <v>41</v>
      </c>
      <c r="B103" s="45">
        <v>573848733</v>
      </c>
      <c r="C103" s="7">
        <v>397046923</v>
      </c>
      <c r="D103" s="8">
        <v>136729396</v>
      </c>
      <c r="E103" s="6">
        <f t="shared" si="2"/>
        <v>176801810</v>
      </c>
      <c r="F103" s="13">
        <f t="shared" si="3"/>
        <v>0.4452919787518414</v>
      </c>
      <c r="G103" s="18" t="s">
        <v>113</v>
      </c>
      <c r="H103" s="18" t="s">
        <v>118</v>
      </c>
    </row>
    <row r="104" spans="1:8" x14ac:dyDescent="0.3">
      <c r="A104" s="14" t="s">
        <v>42</v>
      </c>
      <c r="B104" s="44">
        <v>1586059349</v>
      </c>
      <c r="C104" s="7">
        <v>543402239</v>
      </c>
      <c r="D104" s="8">
        <v>2054732724</v>
      </c>
      <c r="E104" s="6">
        <f t="shared" si="2"/>
        <v>1042657110</v>
      </c>
      <c r="F104" s="13">
        <f t="shared" si="3"/>
        <v>1.9187574786566164</v>
      </c>
      <c r="G104" s="18" t="s">
        <v>113</v>
      </c>
      <c r="H104" s="18" t="s">
        <v>118</v>
      </c>
    </row>
    <row r="105" spans="1:8" x14ac:dyDescent="0.3">
      <c r="A105" s="14" t="s">
        <v>43</v>
      </c>
      <c r="B105" s="44">
        <v>767508</v>
      </c>
      <c r="C105" s="7">
        <v>5150262</v>
      </c>
      <c r="D105" s="8">
        <v>14246302</v>
      </c>
      <c r="E105" s="6">
        <f t="shared" si="2"/>
        <v>-4382754</v>
      </c>
      <c r="F105" s="13">
        <f t="shared" si="3"/>
        <v>-0.85097690175761931</v>
      </c>
      <c r="G105" s="18" t="s">
        <v>113</v>
      </c>
      <c r="H105" s="18" t="s">
        <v>118</v>
      </c>
    </row>
    <row r="106" spans="1:8" x14ac:dyDescent="0.3">
      <c r="A106" s="9" t="s">
        <v>44</v>
      </c>
      <c r="B106" s="45">
        <v>13119153</v>
      </c>
      <c r="C106" s="7">
        <v>6791845</v>
      </c>
      <c r="D106" s="8">
        <v>5035971</v>
      </c>
      <c r="E106" s="6">
        <f t="shared" si="2"/>
        <v>6327308</v>
      </c>
      <c r="F106" s="13">
        <f t="shared" si="3"/>
        <v>0.93160371003755238</v>
      </c>
      <c r="G106" s="18" t="s">
        <v>113</v>
      </c>
      <c r="H106" s="18" t="s">
        <v>118</v>
      </c>
    </row>
    <row r="107" spans="1:8" x14ac:dyDescent="0.3">
      <c r="A107" s="9" t="s">
        <v>45</v>
      </c>
      <c r="B107" s="45">
        <v>99028114</v>
      </c>
      <c r="C107" s="7">
        <v>158949956</v>
      </c>
      <c r="D107" s="8">
        <v>60321493</v>
      </c>
      <c r="E107" s="6">
        <f t="shared" si="2"/>
        <v>-59921842</v>
      </c>
      <c r="F107" s="13">
        <f t="shared" si="3"/>
        <v>-0.37698558406647181</v>
      </c>
      <c r="G107" s="18" t="s">
        <v>113</v>
      </c>
      <c r="H107" s="18" t="s">
        <v>118</v>
      </c>
    </row>
    <row r="108" spans="1:8" x14ac:dyDescent="0.3">
      <c r="A108" s="14" t="s">
        <v>46</v>
      </c>
      <c r="B108" s="44">
        <v>1146175</v>
      </c>
      <c r="C108" s="7">
        <v>195930</v>
      </c>
      <c r="D108" s="8">
        <v>18522189</v>
      </c>
      <c r="E108" s="6">
        <f t="shared" si="2"/>
        <v>950245</v>
      </c>
      <c r="F108" s="13">
        <f t="shared" si="3"/>
        <v>4.8499208901138164</v>
      </c>
      <c r="G108" s="18" t="s">
        <v>113</v>
      </c>
      <c r="H108" s="18" t="s">
        <v>118</v>
      </c>
    </row>
    <row r="109" spans="1:8" x14ac:dyDescent="0.3">
      <c r="A109" s="9" t="s">
        <v>47</v>
      </c>
      <c r="B109" s="45">
        <v>136329789</v>
      </c>
      <c r="C109" s="7">
        <v>198665896</v>
      </c>
      <c r="D109" s="8">
        <v>125316203</v>
      </c>
      <c r="E109" s="6">
        <f t="shared" si="2"/>
        <v>-62336107</v>
      </c>
      <c r="F109" s="13">
        <f t="shared" si="3"/>
        <v>-0.3137735678598807</v>
      </c>
      <c r="G109" s="18" t="s">
        <v>113</v>
      </c>
      <c r="H109" s="18" t="s">
        <v>118</v>
      </c>
    </row>
    <row r="110" spans="1:8" hidden="1" x14ac:dyDescent="0.3">
      <c r="A110" s="14" t="s">
        <v>48</v>
      </c>
      <c r="B110" s="44">
        <v>1101686485</v>
      </c>
      <c r="C110" s="7">
        <v>1292401130</v>
      </c>
      <c r="D110" s="8">
        <v>2219649393</v>
      </c>
      <c r="E110" s="6">
        <f t="shared" si="2"/>
        <v>-190714645</v>
      </c>
      <c r="F110" s="13">
        <f t="shared" si="3"/>
        <v>-0.14756613915990618</v>
      </c>
      <c r="G110" s="18" t="s">
        <v>115</v>
      </c>
      <c r="H110" s="18" t="s">
        <v>117</v>
      </c>
    </row>
    <row r="111" spans="1:8" hidden="1" x14ac:dyDescent="0.3">
      <c r="A111" s="14" t="s">
        <v>49</v>
      </c>
      <c r="B111" s="44">
        <v>3331750806</v>
      </c>
      <c r="C111" s="7">
        <v>1628910140</v>
      </c>
      <c r="D111" s="8">
        <v>2575927015</v>
      </c>
      <c r="E111" s="6">
        <f t="shared" si="2"/>
        <v>1702840666</v>
      </c>
      <c r="F111" s="13">
        <f t="shared" si="3"/>
        <v>1.0453864975019431</v>
      </c>
      <c r="G111" s="18" t="s">
        <v>115</v>
      </c>
      <c r="H111" s="18" t="s">
        <v>117</v>
      </c>
    </row>
    <row r="112" spans="1:8" x14ac:dyDescent="0.3">
      <c r="A112" s="9" t="s">
        <v>50</v>
      </c>
      <c r="B112" s="45">
        <v>12303793071</v>
      </c>
      <c r="C112" s="7">
        <v>13008112454</v>
      </c>
      <c r="D112" s="7">
        <v>0</v>
      </c>
      <c r="E112" s="6">
        <f t="shared" si="2"/>
        <v>-704319383</v>
      </c>
      <c r="F112" s="13">
        <f t="shared" si="3"/>
        <v>-5.414462593943993E-2</v>
      </c>
      <c r="G112" s="18" t="s">
        <v>113</v>
      </c>
      <c r="H112" s="18" t="s">
        <v>118</v>
      </c>
    </row>
    <row r="113" spans="1:8" hidden="1" x14ac:dyDescent="0.3">
      <c r="A113" s="9" t="s">
        <v>51</v>
      </c>
      <c r="B113" s="45">
        <v>4790875871</v>
      </c>
      <c r="C113" s="7">
        <v>3990736313</v>
      </c>
      <c r="D113" s="7">
        <v>0</v>
      </c>
      <c r="E113" s="6">
        <f t="shared" si="2"/>
        <v>800139558</v>
      </c>
      <c r="F113" s="13">
        <f t="shared" si="3"/>
        <v>0.20049923002767936</v>
      </c>
      <c r="G113" s="18" t="s">
        <v>115</v>
      </c>
      <c r="H113" s="18" t="s">
        <v>117</v>
      </c>
    </row>
    <row r="114" spans="1:8" x14ac:dyDescent="0.3">
      <c r="A114" s="56" t="s">
        <v>52</v>
      </c>
      <c r="B114" s="57">
        <v>7082957674</v>
      </c>
      <c r="C114" s="58">
        <v>6880710482</v>
      </c>
      <c r="D114" s="58">
        <v>0</v>
      </c>
      <c r="E114" s="59">
        <f t="shared" si="2"/>
        <v>202247192</v>
      </c>
      <c r="F114" s="60">
        <f t="shared" si="3"/>
        <v>2.9393358800530914E-2</v>
      </c>
      <c r="G114" s="61" t="s">
        <v>113</v>
      </c>
      <c r="H114" s="61" t="s">
        <v>118</v>
      </c>
    </row>
    <row r="115" spans="1:8" hidden="1" x14ac:dyDescent="0.3">
      <c r="A115" s="9" t="s">
        <v>144</v>
      </c>
      <c r="B115" s="45">
        <v>3986445019</v>
      </c>
      <c r="C115" s="7"/>
      <c r="D115" s="7"/>
      <c r="E115" s="6">
        <f t="shared" si="2"/>
        <v>3986445019</v>
      </c>
      <c r="F115" s="13" t="e">
        <f t="shared" si="3"/>
        <v>#DIV/0!</v>
      </c>
      <c r="G115" s="18" t="s">
        <v>115</v>
      </c>
      <c r="H115" s="61" t="s">
        <v>118</v>
      </c>
    </row>
    <row r="116" spans="1:8" hidden="1" x14ac:dyDescent="0.3">
      <c r="A116" s="9" t="s">
        <v>145</v>
      </c>
      <c r="B116" s="45">
        <v>3153266153</v>
      </c>
      <c r="C116" s="7"/>
      <c r="D116" s="7"/>
      <c r="E116" s="6">
        <f t="shared" si="2"/>
        <v>3153266153</v>
      </c>
      <c r="F116" s="13" t="e">
        <f t="shared" si="3"/>
        <v>#DIV/0!</v>
      </c>
      <c r="G116" s="18" t="s">
        <v>115</v>
      </c>
      <c r="H116" s="61" t="s">
        <v>118</v>
      </c>
    </row>
    <row r="117" spans="1:8" hidden="1" x14ac:dyDescent="0.3">
      <c r="A117" s="9" t="s">
        <v>146</v>
      </c>
      <c r="B117" s="45">
        <v>2079641205</v>
      </c>
      <c r="C117" s="7"/>
      <c r="D117" s="7"/>
      <c r="E117" s="6">
        <f t="shared" si="2"/>
        <v>2079641205</v>
      </c>
      <c r="F117" s="13" t="e">
        <f t="shared" si="3"/>
        <v>#DIV/0!</v>
      </c>
      <c r="G117" s="18" t="s">
        <v>115</v>
      </c>
      <c r="H117" s="61" t="s">
        <v>118</v>
      </c>
    </row>
    <row r="118" spans="1:8" hidden="1" x14ac:dyDescent="0.3">
      <c r="A118" s="9" t="s">
        <v>147</v>
      </c>
      <c r="B118" s="45">
        <v>3484823220</v>
      </c>
      <c r="C118" s="7"/>
      <c r="D118" s="7"/>
      <c r="E118" s="6">
        <f t="shared" si="2"/>
        <v>3484823220</v>
      </c>
      <c r="F118" s="13" t="e">
        <f t="shared" si="3"/>
        <v>#DIV/0!</v>
      </c>
      <c r="G118" s="18" t="s">
        <v>115</v>
      </c>
      <c r="H118" s="18" t="s">
        <v>117</v>
      </c>
    </row>
    <row r="119" spans="1:8" hidden="1" x14ac:dyDescent="0.3">
      <c r="A119" s="9" t="s">
        <v>148</v>
      </c>
      <c r="B119" s="45">
        <v>1361000000</v>
      </c>
      <c r="C119" s="7"/>
      <c r="D119" s="7"/>
      <c r="E119" s="6">
        <f t="shared" si="2"/>
        <v>1361000000</v>
      </c>
      <c r="F119" s="13" t="e">
        <f t="shared" si="3"/>
        <v>#DIV/0!</v>
      </c>
      <c r="G119" s="18" t="s">
        <v>115</v>
      </c>
      <c r="H119" s="18" t="s">
        <v>117</v>
      </c>
    </row>
    <row r="120" spans="1:8" hidden="1" x14ac:dyDescent="0.3">
      <c r="A120" s="9" t="s">
        <v>149</v>
      </c>
      <c r="B120" s="45">
        <v>11485028404</v>
      </c>
      <c r="C120" s="7"/>
      <c r="D120" s="7"/>
      <c r="E120" s="6">
        <f t="shared" si="2"/>
        <v>11485028404</v>
      </c>
      <c r="F120" s="13" t="e">
        <f t="shared" si="3"/>
        <v>#DIV/0!</v>
      </c>
      <c r="G120" s="18" t="s">
        <v>115</v>
      </c>
      <c r="H120" s="18" t="s">
        <v>117</v>
      </c>
    </row>
    <row r="121" spans="1:8" x14ac:dyDescent="0.3">
      <c r="A121" s="9" t="s">
        <v>150</v>
      </c>
      <c r="B121" s="45">
        <v>1823805087</v>
      </c>
      <c r="C121" s="7"/>
      <c r="D121" s="7"/>
      <c r="E121" s="6">
        <f t="shared" si="2"/>
        <v>1823805087</v>
      </c>
      <c r="F121" s="13" t="e">
        <f t="shared" si="3"/>
        <v>#DIV/0!</v>
      </c>
      <c r="G121" s="61" t="s">
        <v>113</v>
      </c>
      <c r="H121" s="61" t="s">
        <v>118</v>
      </c>
    </row>
    <row r="122" spans="1:8" x14ac:dyDescent="0.3">
      <c r="A122" s="9" t="s">
        <v>151</v>
      </c>
      <c r="B122" s="45">
        <v>3676244210</v>
      </c>
      <c r="C122" s="7"/>
      <c r="D122" s="7"/>
      <c r="E122" s="6">
        <f t="shared" si="2"/>
        <v>3676244210</v>
      </c>
      <c r="F122" s="13" t="e">
        <f t="shared" si="3"/>
        <v>#DIV/0!</v>
      </c>
      <c r="G122" s="61" t="s">
        <v>113</v>
      </c>
      <c r="H122" s="61" t="s">
        <v>118</v>
      </c>
    </row>
    <row r="123" spans="1:8" hidden="1" x14ac:dyDescent="0.3">
      <c r="A123" s="9" t="s">
        <v>152</v>
      </c>
      <c r="B123" s="45">
        <v>2375512047</v>
      </c>
      <c r="C123" s="7"/>
      <c r="D123" s="7"/>
      <c r="E123" s="6">
        <f t="shared" si="2"/>
        <v>2375512047</v>
      </c>
      <c r="F123" s="13" t="e">
        <f t="shared" si="3"/>
        <v>#DIV/0!</v>
      </c>
      <c r="G123" s="18" t="s">
        <v>115</v>
      </c>
      <c r="H123" s="61" t="s">
        <v>118</v>
      </c>
    </row>
    <row r="124" spans="1:8" hidden="1" x14ac:dyDescent="0.3">
      <c r="A124" s="9" t="s">
        <v>153</v>
      </c>
      <c r="B124" s="45">
        <v>19288189195</v>
      </c>
      <c r="C124" s="7"/>
      <c r="D124" s="7"/>
      <c r="E124" s="6">
        <f t="shared" si="2"/>
        <v>19288189195</v>
      </c>
      <c r="F124" s="13" t="e">
        <f t="shared" si="3"/>
        <v>#DIV/0!</v>
      </c>
      <c r="G124" s="18" t="s">
        <v>115</v>
      </c>
      <c r="H124" s="61" t="s">
        <v>118</v>
      </c>
    </row>
    <row r="125" spans="1:8" x14ac:dyDescent="0.3">
      <c r="A125" s="9" t="s">
        <v>154</v>
      </c>
      <c r="B125" s="45">
        <v>52624443</v>
      </c>
      <c r="C125" s="7"/>
      <c r="D125" s="7"/>
      <c r="E125" s="6">
        <f t="shared" si="2"/>
        <v>52624443</v>
      </c>
      <c r="F125" s="13" t="e">
        <f t="shared" si="3"/>
        <v>#DIV/0!</v>
      </c>
      <c r="G125" s="61" t="s">
        <v>113</v>
      </c>
      <c r="H125" s="61" t="s">
        <v>118</v>
      </c>
    </row>
    <row r="126" spans="1:8" x14ac:dyDescent="0.3">
      <c r="A126" s="9" t="s">
        <v>155</v>
      </c>
      <c r="B126" s="45">
        <v>296933135</v>
      </c>
      <c r="C126" s="7"/>
      <c r="D126" s="7"/>
      <c r="E126" s="6">
        <f t="shared" si="2"/>
        <v>296933135</v>
      </c>
      <c r="F126" s="13" t="e">
        <f t="shared" si="3"/>
        <v>#DIV/0!</v>
      </c>
      <c r="G126" s="61" t="s">
        <v>113</v>
      </c>
      <c r="H126" s="61" t="s">
        <v>118</v>
      </c>
    </row>
    <row r="127" spans="1:8" x14ac:dyDescent="0.3">
      <c r="A127" s="9" t="s">
        <v>156</v>
      </c>
      <c r="B127" s="45">
        <v>164132</v>
      </c>
      <c r="C127" s="7"/>
      <c r="D127" s="7"/>
      <c r="E127" s="6">
        <f t="shared" si="2"/>
        <v>164132</v>
      </c>
      <c r="F127" s="13" t="e">
        <f t="shared" si="3"/>
        <v>#DIV/0!</v>
      </c>
      <c r="G127" s="61" t="s">
        <v>113</v>
      </c>
      <c r="H127" s="61" t="s">
        <v>118</v>
      </c>
    </row>
    <row r="128" spans="1:8" hidden="1" x14ac:dyDescent="0.3">
      <c r="A128" s="9" t="s">
        <v>157</v>
      </c>
      <c r="B128" s="45">
        <v>11718585</v>
      </c>
      <c r="C128" s="7"/>
      <c r="D128" s="7"/>
      <c r="E128" s="6">
        <f t="shared" si="2"/>
        <v>11718585</v>
      </c>
      <c r="F128" s="13" t="e">
        <f t="shared" si="3"/>
        <v>#DIV/0!</v>
      </c>
      <c r="G128" s="18" t="s">
        <v>115</v>
      </c>
      <c r="H128" s="18" t="s">
        <v>117</v>
      </c>
    </row>
    <row r="129" spans="1:8" x14ac:dyDescent="0.3">
      <c r="A129" s="9" t="s">
        <v>158</v>
      </c>
      <c r="B129" s="45">
        <v>88212019</v>
      </c>
      <c r="C129" s="7"/>
      <c r="D129" s="7"/>
      <c r="E129" s="6">
        <f t="shared" si="2"/>
        <v>88212019</v>
      </c>
      <c r="F129" s="13" t="e">
        <f t="shared" si="3"/>
        <v>#DIV/0!</v>
      </c>
      <c r="G129" s="61" t="s">
        <v>113</v>
      </c>
      <c r="H129" s="61" t="s">
        <v>118</v>
      </c>
    </row>
    <row r="130" spans="1:8" x14ac:dyDescent="0.3">
      <c r="A130" s="9" t="s">
        <v>159</v>
      </c>
      <c r="B130" s="45">
        <v>91156103</v>
      </c>
      <c r="C130" s="7"/>
      <c r="D130" s="7"/>
      <c r="E130" s="6">
        <f t="shared" si="2"/>
        <v>91156103</v>
      </c>
      <c r="F130" s="13" t="e">
        <f t="shared" si="3"/>
        <v>#DIV/0!</v>
      </c>
      <c r="G130" s="61" t="s">
        <v>113</v>
      </c>
      <c r="H130" s="61" t="s">
        <v>118</v>
      </c>
    </row>
    <row r="131" spans="1:8" hidden="1" x14ac:dyDescent="0.3">
      <c r="A131" s="9" t="s">
        <v>160</v>
      </c>
      <c r="B131" s="45">
        <v>4319178723</v>
      </c>
      <c r="C131" s="7"/>
      <c r="D131" s="7"/>
      <c r="E131" s="6">
        <f t="shared" si="2"/>
        <v>4319178723</v>
      </c>
      <c r="F131" s="13" t="e">
        <f t="shared" si="3"/>
        <v>#DIV/0!</v>
      </c>
      <c r="G131" s="18" t="s">
        <v>115</v>
      </c>
      <c r="H131" s="61" t="s">
        <v>118</v>
      </c>
    </row>
    <row r="132" spans="1:8" hidden="1" x14ac:dyDescent="0.3">
      <c r="A132" s="9" t="s">
        <v>161</v>
      </c>
      <c r="B132" s="45">
        <v>4029070919</v>
      </c>
      <c r="C132" s="7"/>
      <c r="D132" s="7"/>
      <c r="E132" s="6">
        <f t="shared" ref="E132:E140" si="4">B132-C132</f>
        <v>4029070919</v>
      </c>
      <c r="F132" s="13" t="e">
        <f t="shared" ref="F132:F140" si="5">E132/C132</f>
        <v>#DIV/0!</v>
      </c>
      <c r="G132" s="18" t="s">
        <v>115</v>
      </c>
      <c r="H132" s="61" t="s">
        <v>118</v>
      </c>
    </row>
    <row r="133" spans="1:8" x14ac:dyDescent="0.3">
      <c r="A133" s="9" t="s">
        <v>162</v>
      </c>
      <c r="B133" s="45">
        <v>1442568477</v>
      </c>
      <c r="C133" s="7"/>
      <c r="D133" s="7"/>
      <c r="E133" s="6">
        <f t="shared" si="4"/>
        <v>1442568477</v>
      </c>
      <c r="F133" s="13" t="e">
        <f t="shared" si="5"/>
        <v>#DIV/0!</v>
      </c>
      <c r="G133" s="61" t="s">
        <v>113</v>
      </c>
      <c r="H133" s="61" t="s">
        <v>118</v>
      </c>
    </row>
    <row r="134" spans="1:8" x14ac:dyDescent="0.3">
      <c r="A134" s="9" t="s">
        <v>163</v>
      </c>
      <c r="B134" s="45">
        <v>285155692</v>
      </c>
      <c r="C134" s="7"/>
      <c r="D134" s="7"/>
      <c r="E134" s="6">
        <f t="shared" si="4"/>
        <v>285155692</v>
      </c>
      <c r="F134" s="13" t="e">
        <f t="shared" si="5"/>
        <v>#DIV/0!</v>
      </c>
      <c r="G134" s="61" t="s">
        <v>113</v>
      </c>
      <c r="H134" s="61" t="s">
        <v>118</v>
      </c>
    </row>
    <row r="135" spans="1:8" x14ac:dyDescent="0.3">
      <c r="A135" s="9" t="s">
        <v>164</v>
      </c>
      <c r="B135" s="45">
        <v>445605931</v>
      </c>
      <c r="C135" s="7"/>
      <c r="D135" s="7"/>
      <c r="E135" s="6">
        <f t="shared" si="4"/>
        <v>445605931</v>
      </c>
      <c r="F135" s="13" t="e">
        <f t="shared" si="5"/>
        <v>#DIV/0!</v>
      </c>
      <c r="G135" s="61" t="s">
        <v>113</v>
      </c>
      <c r="H135" s="61" t="s">
        <v>118</v>
      </c>
    </row>
    <row r="136" spans="1:8" x14ac:dyDescent="0.3">
      <c r="A136" s="9" t="s">
        <v>165</v>
      </c>
      <c r="B136" s="45">
        <v>1780094805</v>
      </c>
      <c r="C136" s="7"/>
      <c r="D136" s="7"/>
      <c r="E136" s="6">
        <f t="shared" si="4"/>
        <v>1780094805</v>
      </c>
      <c r="F136" s="13" t="e">
        <f t="shared" si="5"/>
        <v>#DIV/0!</v>
      </c>
      <c r="G136" s="61" t="s">
        <v>113</v>
      </c>
      <c r="H136" s="61" t="s">
        <v>118</v>
      </c>
    </row>
    <row r="137" spans="1:8" hidden="1" x14ac:dyDescent="0.3">
      <c r="A137" s="9" t="s">
        <v>166</v>
      </c>
      <c r="B137" s="45">
        <v>8861556246</v>
      </c>
      <c r="C137" s="7"/>
      <c r="D137" s="7"/>
      <c r="E137" s="6">
        <f t="shared" si="4"/>
        <v>8861556246</v>
      </c>
      <c r="F137" s="13" t="e">
        <f t="shared" si="5"/>
        <v>#DIV/0!</v>
      </c>
      <c r="G137" s="18" t="s">
        <v>115</v>
      </c>
      <c r="H137" s="61" t="s">
        <v>118</v>
      </c>
    </row>
    <row r="138" spans="1:8" hidden="1" x14ac:dyDescent="0.3">
      <c r="A138" s="9" t="s">
        <v>167</v>
      </c>
      <c r="B138" s="45">
        <v>14143290156</v>
      </c>
      <c r="C138" s="7"/>
      <c r="D138" s="7"/>
      <c r="E138" s="6">
        <f t="shared" si="4"/>
        <v>14143290156</v>
      </c>
      <c r="F138" s="13" t="e">
        <f t="shared" si="5"/>
        <v>#DIV/0!</v>
      </c>
      <c r="G138" s="18" t="s">
        <v>115</v>
      </c>
      <c r="H138" s="61" t="s">
        <v>118</v>
      </c>
    </row>
    <row r="139" spans="1:8" x14ac:dyDescent="0.3">
      <c r="A139" s="9" t="s">
        <v>168</v>
      </c>
      <c r="B139" s="45">
        <v>359156753</v>
      </c>
      <c r="C139" s="7"/>
      <c r="D139" s="7"/>
      <c r="E139" s="6">
        <f t="shared" si="4"/>
        <v>359156753</v>
      </c>
      <c r="F139" s="13" t="e">
        <f t="shared" si="5"/>
        <v>#DIV/0!</v>
      </c>
      <c r="G139" s="61" t="s">
        <v>113</v>
      </c>
      <c r="H139" s="61" t="s">
        <v>118</v>
      </c>
    </row>
    <row r="140" spans="1:8" ht="15.5" x14ac:dyDescent="0.3">
      <c r="A140" s="23" t="s">
        <v>124</v>
      </c>
      <c r="B140" s="24">
        <f>SUBTOTAL(9,B4:B139)</f>
        <v>145856629082</v>
      </c>
      <c r="C140" s="24">
        <f>SUBTOTAL(9,C4:C139)</f>
        <v>156300436177</v>
      </c>
      <c r="D140" s="24">
        <f>SUBTOTAL(9,D4:D139)</f>
        <v>101104923468</v>
      </c>
      <c r="E140" s="62">
        <f t="shared" si="4"/>
        <v>-10443807095</v>
      </c>
      <c r="F140" s="63">
        <f t="shared" si="5"/>
        <v>-6.6818796866139729E-2</v>
      </c>
      <c r="G140" s="25"/>
    </row>
    <row r="141" spans="1:8" x14ac:dyDescent="0.3">
      <c r="A141" s="32" t="s">
        <v>126</v>
      </c>
      <c r="B141" s="32"/>
    </row>
    <row r="142" spans="1:8" x14ac:dyDescent="0.3">
      <c r="A142" s="32" t="s">
        <v>127</v>
      </c>
      <c r="B142" s="32"/>
    </row>
    <row r="143" spans="1:8" hidden="1" x14ac:dyDescent="0.3">
      <c r="C143" s="22">
        <f>Terrestre!B115+'Aguas Someras'!B115+'Aguas Profundas'!B115</f>
        <v>11959335057</v>
      </c>
      <c r="D143" s="22">
        <f>Terrestre!C115+'Aguas Someras'!C115+'Aguas Profundas'!C115</f>
        <v>0</v>
      </c>
      <c r="E143" s="22">
        <f>Terrestre!D115+'Aguas Someras'!D115+'Aguas Profundas'!D115</f>
        <v>0</v>
      </c>
    </row>
    <row r="144" spans="1:8" hidden="1" x14ac:dyDescent="0.3">
      <c r="C144" s="26">
        <f>C143-C3</f>
        <v>-349549682539</v>
      </c>
      <c r="D144" s="26">
        <f t="shared" ref="D144:E144" si="6">D143-D3</f>
        <v>-268137252627</v>
      </c>
      <c r="E144" s="26">
        <f t="shared" si="6"/>
        <v>-39729985095</v>
      </c>
    </row>
  </sheetData>
  <sheetProtection algorithmName="SHA-512" hashValue="Thv2jCa7iT89c8X5ozxFBWJUscnx/JY9oBA13ylQ4OSYgp/ffb2MwmGVvJGp2HEZt3ht5RO95nWxFZ6Q1v49hw==" saltValue="OZsZLQBASHXcHlhx6b3kug==" spinCount="100000" sheet="1" objects="1" scenarios="1"/>
  <autoFilter ref="A2:G139" xr:uid="{00000000-0001-0000-0000-000000000000}">
    <filterColumn colId="3" showButton="0"/>
    <filterColumn colId="6">
      <filters>
        <filter val="Terrestre"/>
      </filters>
    </filterColumn>
  </autoFilter>
  <mergeCells count="4">
    <mergeCell ref="G2:G3"/>
    <mergeCell ref="A1:H1"/>
    <mergeCell ref="E2:F2"/>
    <mergeCell ref="H2:H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8A53-BF58-4470-8258-15C692CAC4F6}">
  <sheetPr filterMode="1">
    <tabColor theme="8" tint="0.79998168889431442"/>
  </sheetPr>
  <dimension ref="A1:H144"/>
  <sheetViews>
    <sheetView showGridLines="0" workbookViewId="0">
      <selection activeCell="B152" sqref="B152"/>
    </sheetView>
  </sheetViews>
  <sheetFormatPr defaultRowHeight="11.5" x14ac:dyDescent="0.3"/>
  <cols>
    <col min="1" max="1" width="42" style="2" customWidth="1"/>
    <col min="2" max="2" width="20.59765625" style="2" customWidth="1"/>
    <col min="3" max="3" width="22.19921875" style="3" customWidth="1"/>
    <col min="4" max="4" width="20.59765625" style="3" bestFit="1" customWidth="1"/>
    <col min="5" max="5" width="20.59765625" style="3" customWidth="1"/>
    <col min="6" max="6" width="11" style="2" bestFit="1" customWidth="1"/>
    <col min="7" max="7" width="13.59765625" style="1" bestFit="1" customWidth="1"/>
    <col min="8" max="8" width="17.8984375" style="1" bestFit="1" customWidth="1"/>
    <col min="9" max="16384" width="8.796875" style="2"/>
  </cols>
  <sheetData>
    <row r="1" spans="1:8" ht="33.5" customHeight="1" x14ac:dyDescent="0.3">
      <c r="A1" s="70" t="s">
        <v>125</v>
      </c>
      <c r="B1" s="70"/>
      <c r="C1" s="70"/>
      <c r="D1" s="70"/>
      <c r="E1" s="70"/>
      <c r="F1" s="70"/>
      <c r="G1" s="70"/>
      <c r="H1" s="70"/>
    </row>
    <row r="2" spans="1:8" ht="12" customHeight="1" x14ac:dyDescent="0.3">
      <c r="A2" s="4" t="s">
        <v>54</v>
      </c>
      <c r="B2" s="5">
        <v>2023</v>
      </c>
      <c r="C2" s="5">
        <v>2022</v>
      </c>
      <c r="D2" s="5">
        <v>2021</v>
      </c>
      <c r="E2" s="66" t="s">
        <v>169</v>
      </c>
      <c r="F2" s="67"/>
      <c r="G2" s="68" t="s">
        <v>122</v>
      </c>
      <c r="H2" s="68" t="s">
        <v>123</v>
      </c>
    </row>
    <row r="3" spans="1:8" ht="34" hidden="1" customHeight="1" x14ac:dyDescent="0.3">
      <c r="A3" s="21" t="s">
        <v>124</v>
      </c>
      <c r="B3" s="19">
        <f>SUM(B4:B139)</f>
        <v>401239002691</v>
      </c>
      <c r="C3" s="19">
        <f>SUM(C4:C114)</f>
        <v>361509017596</v>
      </c>
      <c r="D3" s="19">
        <f>SUM(D4:D114)</f>
        <v>268137252627</v>
      </c>
      <c r="E3" s="20">
        <f>B3-C3</f>
        <v>39729985095</v>
      </c>
      <c r="F3" s="12">
        <f>E3/C3</f>
        <v>0.10990039849960191</v>
      </c>
      <c r="G3" s="69"/>
      <c r="H3" s="69"/>
    </row>
    <row r="4" spans="1:8" hidden="1" x14ac:dyDescent="0.3">
      <c r="A4" s="14" t="s">
        <v>0</v>
      </c>
      <c r="B4" s="44">
        <v>3333731530</v>
      </c>
      <c r="C4" s="7">
        <v>1835737900</v>
      </c>
      <c r="D4" s="8">
        <v>2850400440</v>
      </c>
      <c r="E4" s="6">
        <f t="shared" ref="E4:E67" si="0">B4-C4</f>
        <v>1497993630</v>
      </c>
      <c r="F4" s="13">
        <f t="shared" ref="F4:F67" si="1">E4/C4</f>
        <v>0.81601716127340396</v>
      </c>
      <c r="G4" s="18" t="s">
        <v>113</v>
      </c>
      <c r="H4" s="18" t="s">
        <v>114</v>
      </c>
    </row>
    <row r="5" spans="1:8" x14ac:dyDescent="0.3">
      <c r="A5" s="9" t="s">
        <v>1</v>
      </c>
      <c r="B5" s="45">
        <v>1500386845</v>
      </c>
      <c r="C5" s="7">
        <v>1077490978</v>
      </c>
      <c r="D5" s="8">
        <v>295230439</v>
      </c>
      <c r="E5" s="6">
        <f t="shared" si="0"/>
        <v>422895867</v>
      </c>
      <c r="F5" s="13">
        <f t="shared" si="1"/>
        <v>0.39248204916292118</v>
      </c>
      <c r="G5" s="18" t="s">
        <v>115</v>
      </c>
      <c r="H5" s="18" t="s">
        <v>114</v>
      </c>
    </row>
    <row r="6" spans="1:8" hidden="1" x14ac:dyDescent="0.3">
      <c r="A6" s="14" t="s">
        <v>2</v>
      </c>
      <c r="B6" s="44">
        <v>3204626531</v>
      </c>
      <c r="C6" s="7">
        <v>3193730210</v>
      </c>
      <c r="D6" s="8">
        <v>4708958221</v>
      </c>
      <c r="E6" s="6">
        <f t="shared" si="0"/>
        <v>10896321</v>
      </c>
      <c r="F6" s="13">
        <f t="shared" si="1"/>
        <v>3.4117850549436361E-3</v>
      </c>
      <c r="G6" s="18" t="s">
        <v>113</v>
      </c>
      <c r="H6" s="18" t="s">
        <v>114</v>
      </c>
    </row>
    <row r="7" spans="1:8" x14ac:dyDescent="0.3">
      <c r="A7" s="14" t="s">
        <v>3</v>
      </c>
      <c r="B7" s="44">
        <v>17414892379</v>
      </c>
      <c r="C7" s="7">
        <v>14290533423</v>
      </c>
      <c r="D7" s="8">
        <v>15862939949</v>
      </c>
      <c r="E7" s="6">
        <f t="shared" si="0"/>
        <v>3124358956</v>
      </c>
      <c r="F7" s="13">
        <f t="shared" si="1"/>
        <v>0.21863137389759563</v>
      </c>
      <c r="G7" s="18" t="s">
        <v>115</v>
      </c>
      <c r="H7" s="18" t="s">
        <v>116</v>
      </c>
    </row>
    <row r="8" spans="1:8" x14ac:dyDescent="0.3">
      <c r="A8" s="9" t="s">
        <v>4</v>
      </c>
      <c r="B8" s="45">
        <v>3579247216</v>
      </c>
      <c r="C8" s="7">
        <v>5595848703</v>
      </c>
      <c r="D8" s="8">
        <v>1968169669</v>
      </c>
      <c r="E8" s="6">
        <f t="shared" si="0"/>
        <v>-2016601487</v>
      </c>
      <c r="F8" s="13">
        <f t="shared" si="1"/>
        <v>-0.36037455514458</v>
      </c>
      <c r="G8" s="18" t="s">
        <v>115</v>
      </c>
      <c r="H8" s="18" t="s">
        <v>117</v>
      </c>
    </row>
    <row r="9" spans="1:8" hidden="1" x14ac:dyDescent="0.3">
      <c r="A9" s="14" t="s">
        <v>5</v>
      </c>
      <c r="B9" s="45">
        <v>7832872634</v>
      </c>
      <c r="C9" s="7">
        <v>3555240351</v>
      </c>
      <c r="D9" s="8">
        <v>4593403882</v>
      </c>
      <c r="E9" s="6">
        <f t="shared" si="0"/>
        <v>4277632283</v>
      </c>
      <c r="F9" s="13">
        <f t="shared" si="1"/>
        <v>1.2031907439947933</v>
      </c>
      <c r="G9" s="18" t="s">
        <v>113</v>
      </c>
      <c r="H9" s="18" t="s">
        <v>114</v>
      </c>
    </row>
    <row r="10" spans="1:8" hidden="1" x14ac:dyDescent="0.3">
      <c r="A10" s="15" t="s">
        <v>26</v>
      </c>
      <c r="B10" s="46">
        <v>7300000</v>
      </c>
      <c r="C10" s="7">
        <v>0</v>
      </c>
      <c r="D10" s="8">
        <v>7934848</v>
      </c>
      <c r="E10" s="6">
        <f t="shared" si="0"/>
        <v>7300000</v>
      </c>
      <c r="F10" s="13" t="e">
        <f t="shared" si="1"/>
        <v>#DIV/0!</v>
      </c>
      <c r="G10" s="18" t="s">
        <v>113</v>
      </c>
      <c r="H10" s="18" t="s">
        <v>118</v>
      </c>
    </row>
    <row r="11" spans="1:8" hidden="1" x14ac:dyDescent="0.3">
      <c r="A11" s="9" t="s">
        <v>6</v>
      </c>
      <c r="B11" s="45">
        <v>4551253135</v>
      </c>
      <c r="C11" s="7">
        <v>24118016758</v>
      </c>
      <c r="D11" s="8">
        <v>4634337417</v>
      </c>
      <c r="E11" s="6">
        <f t="shared" si="0"/>
        <v>-19566763623</v>
      </c>
      <c r="F11" s="13">
        <f t="shared" si="1"/>
        <v>-0.81129239685554411</v>
      </c>
      <c r="G11" s="18" t="s">
        <v>113</v>
      </c>
      <c r="H11" s="18" t="s">
        <v>118</v>
      </c>
    </row>
    <row r="12" spans="1:8" x14ac:dyDescent="0.3">
      <c r="A12" s="9" t="s">
        <v>7</v>
      </c>
      <c r="B12" s="45">
        <v>21238727085</v>
      </c>
      <c r="C12" s="7">
        <v>13772434779</v>
      </c>
      <c r="D12" s="8">
        <v>12968402649</v>
      </c>
      <c r="E12" s="6">
        <f t="shared" si="0"/>
        <v>7466292306</v>
      </c>
      <c r="F12" s="13">
        <f t="shared" si="1"/>
        <v>0.54211854518160363</v>
      </c>
      <c r="G12" s="18" t="s">
        <v>115</v>
      </c>
      <c r="H12" s="18" t="s">
        <v>116</v>
      </c>
    </row>
    <row r="13" spans="1:8" hidden="1" x14ac:dyDescent="0.3">
      <c r="A13" s="9" t="s">
        <v>8</v>
      </c>
      <c r="B13" s="45">
        <v>3164319650</v>
      </c>
      <c r="C13" s="7">
        <v>3242327997</v>
      </c>
      <c r="D13" s="8">
        <v>1066082167</v>
      </c>
      <c r="E13" s="6">
        <f t="shared" si="0"/>
        <v>-78008347</v>
      </c>
      <c r="F13" s="13">
        <f t="shared" si="1"/>
        <v>-2.4059363232892567E-2</v>
      </c>
      <c r="G13" s="18" t="s">
        <v>113</v>
      </c>
      <c r="H13" s="18" t="s">
        <v>118</v>
      </c>
    </row>
    <row r="14" spans="1:8" x14ac:dyDescent="0.3">
      <c r="A14" s="9" t="s">
        <v>9</v>
      </c>
      <c r="B14" s="45">
        <v>28584765166</v>
      </c>
      <c r="C14" s="7">
        <v>62409253093</v>
      </c>
      <c r="D14" s="8">
        <v>51363441597</v>
      </c>
      <c r="E14" s="6">
        <f t="shared" si="0"/>
        <v>-33824487927</v>
      </c>
      <c r="F14" s="13">
        <f t="shared" si="1"/>
        <v>-0.54197873313106271</v>
      </c>
      <c r="G14" s="18" t="s">
        <v>115</v>
      </c>
      <c r="H14" s="18" t="s">
        <v>116</v>
      </c>
    </row>
    <row r="15" spans="1:8" hidden="1" x14ac:dyDescent="0.3">
      <c r="A15" s="9" t="s">
        <v>10</v>
      </c>
      <c r="B15" s="45">
        <v>7003990840</v>
      </c>
      <c r="C15" s="7">
        <v>2939502295</v>
      </c>
      <c r="D15" s="8">
        <v>2772720997</v>
      </c>
      <c r="E15" s="6">
        <f t="shared" si="0"/>
        <v>4064488545</v>
      </c>
      <c r="F15" s="13">
        <f t="shared" si="1"/>
        <v>1.3827131728774513</v>
      </c>
      <c r="G15" s="18" t="s">
        <v>113</v>
      </c>
      <c r="H15" s="18" t="s">
        <v>114</v>
      </c>
    </row>
    <row r="16" spans="1:8" x14ac:dyDescent="0.3">
      <c r="A16" s="14" t="s">
        <v>11</v>
      </c>
      <c r="B16" s="14">
        <v>0</v>
      </c>
      <c r="C16" s="7">
        <v>4470300059</v>
      </c>
      <c r="D16" s="8">
        <v>11626591460</v>
      </c>
      <c r="E16" s="6">
        <f t="shared" si="0"/>
        <v>-4470300059</v>
      </c>
      <c r="F16" s="13">
        <f t="shared" si="1"/>
        <v>-1</v>
      </c>
      <c r="G16" s="18" t="s">
        <v>115</v>
      </c>
      <c r="H16" s="18" t="s">
        <v>116</v>
      </c>
    </row>
    <row r="17" spans="1:8" x14ac:dyDescent="0.3">
      <c r="A17" s="9" t="s">
        <v>12</v>
      </c>
      <c r="B17" s="9">
        <v>0</v>
      </c>
      <c r="C17" s="7">
        <v>6318809663</v>
      </c>
      <c r="D17" s="8">
        <v>2212386626</v>
      </c>
      <c r="E17" s="6">
        <f t="shared" si="0"/>
        <v>-6318809663</v>
      </c>
      <c r="F17" s="13">
        <f t="shared" si="1"/>
        <v>-1</v>
      </c>
      <c r="G17" s="18" t="s">
        <v>115</v>
      </c>
      <c r="H17" s="18" t="s">
        <v>116</v>
      </c>
    </row>
    <row r="18" spans="1:8" x14ac:dyDescent="0.3">
      <c r="A18" s="9" t="s">
        <v>13</v>
      </c>
      <c r="B18" s="45">
        <v>7279650500</v>
      </c>
      <c r="C18" s="7">
        <v>6019472967</v>
      </c>
      <c r="D18" s="8">
        <v>3870314643</v>
      </c>
      <c r="E18" s="6">
        <f t="shared" si="0"/>
        <v>1260177533</v>
      </c>
      <c r="F18" s="13">
        <f t="shared" si="1"/>
        <v>0.2093501440921082</v>
      </c>
      <c r="G18" s="18" t="s">
        <v>115</v>
      </c>
      <c r="H18" s="18" t="s">
        <v>120</v>
      </c>
    </row>
    <row r="19" spans="1:8" x14ac:dyDescent="0.3">
      <c r="A19" s="14" t="s">
        <v>14</v>
      </c>
      <c r="B19" s="14">
        <v>0</v>
      </c>
      <c r="C19" s="7">
        <v>24347</v>
      </c>
      <c r="D19" s="8">
        <v>7896927</v>
      </c>
      <c r="E19" s="6">
        <f t="shared" si="0"/>
        <v>-24347</v>
      </c>
      <c r="F19" s="13">
        <f t="shared" si="1"/>
        <v>-1</v>
      </c>
      <c r="G19" s="18" t="s">
        <v>115</v>
      </c>
      <c r="H19" s="18" t="s">
        <v>120</v>
      </c>
    </row>
    <row r="20" spans="1:8" x14ac:dyDescent="0.3">
      <c r="A20" s="9" t="s">
        <v>15</v>
      </c>
      <c r="B20" s="45">
        <v>17535855008</v>
      </c>
      <c r="C20" s="7">
        <v>10350311787</v>
      </c>
      <c r="D20" s="8">
        <v>8559941973</v>
      </c>
      <c r="E20" s="6">
        <f t="shared" si="0"/>
        <v>7185543221</v>
      </c>
      <c r="F20" s="13">
        <f t="shared" si="1"/>
        <v>0.69423447031084107</v>
      </c>
      <c r="G20" s="18" t="s">
        <v>115</v>
      </c>
      <c r="H20" s="18" t="s">
        <v>117</v>
      </c>
    </row>
    <row r="21" spans="1:8" hidden="1" x14ac:dyDescent="0.3">
      <c r="A21" s="9" t="s">
        <v>16</v>
      </c>
      <c r="B21" s="45">
        <v>10854164766</v>
      </c>
      <c r="C21" s="7">
        <v>10047110012</v>
      </c>
      <c r="D21" s="8">
        <v>7182560658</v>
      </c>
      <c r="E21" s="6">
        <f t="shared" si="0"/>
        <v>807054754</v>
      </c>
      <c r="F21" s="13">
        <f t="shared" si="1"/>
        <v>8.0327054549624258E-2</v>
      </c>
      <c r="G21" s="18" t="s">
        <v>113</v>
      </c>
      <c r="H21" s="18" t="s">
        <v>121</v>
      </c>
    </row>
    <row r="22" spans="1:8" hidden="1" x14ac:dyDescent="0.3">
      <c r="A22" s="9" t="s">
        <v>17</v>
      </c>
      <c r="B22" s="45">
        <v>379929588</v>
      </c>
      <c r="C22" s="7">
        <v>497847919</v>
      </c>
      <c r="D22" s="8">
        <v>262501042</v>
      </c>
      <c r="E22" s="6">
        <f t="shared" si="0"/>
        <v>-117918331</v>
      </c>
      <c r="F22" s="13">
        <f t="shared" si="1"/>
        <v>-0.23685612915055693</v>
      </c>
      <c r="G22" s="18" t="s">
        <v>113</v>
      </c>
      <c r="H22" s="18" t="s">
        <v>118</v>
      </c>
    </row>
    <row r="23" spans="1:8" hidden="1" x14ac:dyDescent="0.3">
      <c r="A23" s="14" t="s">
        <v>18</v>
      </c>
      <c r="B23" s="44">
        <v>7577222426</v>
      </c>
      <c r="C23" s="7">
        <v>213729622</v>
      </c>
      <c r="D23" s="8">
        <v>666647364</v>
      </c>
      <c r="E23" s="6">
        <f t="shared" si="0"/>
        <v>7363492804</v>
      </c>
      <c r="F23" s="13">
        <f t="shared" si="1"/>
        <v>34.452373681735139</v>
      </c>
      <c r="G23" s="18" t="s">
        <v>113</v>
      </c>
      <c r="H23" s="18" t="s">
        <v>118</v>
      </c>
    </row>
    <row r="24" spans="1:8" hidden="1" x14ac:dyDescent="0.3">
      <c r="A24" s="9" t="s">
        <v>19</v>
      </c>
      <c r="B24" s="45">
        <v>3718198764</v>
      </c>
      <c r="C24" s="7">
        <v>7635647260</v>
      </c>
      <c r="D24" s="8">
        <v>7520772821</v>
      </c>
      <c r="E24" s="6">
        <f t="shared" si="0"/>
        <v>-3917448496</v>
      </c>
      <c r="F24" s="13">
        <f t="shared" si="1"/>
        <v>-0.51304733739101505</v>
      </c>
      <c r="G24" s="18" t="s">
        <v>113</v>
      </c>
      <c r="H24" s="18" t="s">
        <v>118</v>
      </c>
    </row>
    <row r="25" spans="1:8" x14ac:dyDescent="0.3">
      <c r="A25" s="9" t="s">
        <v>20</v>
      </c>
      <c r="B25" s="45">
        <v>4435932908</v>
      </c>
      <c r="C25" s="7">
        <v>3279247861</v>
      </c>
      <c r="D25" s="8">
        <v>2066548384</v>
      </c>
      <c r="E25" s="6">
        <f t="shared" si="0"/>
        <v>1156685047</v>
      </c>
      <c r="F25" s="13">
        <f t="shared" si="1"/>
        <v>0.35272876465253566</v>
      </c>
      <c r="G25" s="18" t="s">
        <v>115</v>
      </c>
      <c r="H25" s="18" t="s">
        <v>116</v>
      </c>
    </row>
    <row r="26" spans="1:8" hidden="1" x14ac:dyDescent="0.3">
      <c r="A26" s="9" t="s">
        <v>21</v>
      </c>
      <c r="B26" s="9">
        <v>0</v>
      </c>
      <c r="C26" s="7">
        <v>11657349866</v>
      </c>
      <c r="D26" s="8">
        <v>2399928</v>
      </c>
      <c r="E26" s="6">
        <f t="shared" si="0"/>
        <v>-11657349866</v>
      </c>
      <c r="F26" s="13">
        <f t="shared" si="1"/>
        <v>-1</v>
      </c>
      <c r="G26" s="18" t="s">
        <v>113</v>
      </c>
      <c r="H26" s="18" t="s">
        <v>114</v>
      </c>
    </row>
    <row r="27" spans="1:8" hidden="1" x14ac:dyDescent="0.3">
      <c r="A27" s="14" t="s">
        <v>22</v>
      </c>
      <c r="B27" s="44">
        <v>617869488</v>
      </c>
      <c r="C27" s="7">
        <v>369786648</v>
      </c>
      <c r="D27" s="8">
        <v>464169233</v>
      </c>
      <c r="E27" s="6">
        <f t="shared" si="0"/>
        <v>248082840</v>
      </c>
      <c r="F27" s="13">
        <f t="shared" si="1"/>
        <v>0.67088101028461145</v>
      </c>
      <c r="G27" s="18" t="s">
        <v>113</v>
      </c>
      <c r="H27" s="18" t="s">
        <v>118</v>
      </c>
    </row>
    <row r="28" spans="1:8" hidden="1" x14ac:dyDescent="0.3">
      <c r="A28" s="9" t="s">
        <v>23</v>
      </c>
      <c r="B28" s="45">
        <v>928575390</v>
      </c>
      <c r="C28" s="7">
        <v>962638427</v>
      </c>
      <c r="D28" s="8">
        <v>340620191</v>
      </c>
      <c r="E28" s="6">
        <f t="shared" si="0"/>
        <v>-34063037</v>
      </c>
      <c r="F28" s="13">
        <f t="shared" si="1"/>
        <v>-3.5385079220403903E-2</v>
      </c>
      <c r="G28" s="18" t="s">
        <v>113</v>
      </c>
      <c r="H28" s="18" t="s">
        <v>118</v>
      </c>
    </row>
    <row r="29" spans="1:8" hidden="1" x14ac:dyDescent="0.3">
      <c r="A29" s="14" t="s">
        <v>24</v>
      </c>
      <c r="B29" s="44">
        <v>15656</v>
      </c>
      <c r="C29" s="7">
        <v>174874107</v>
      </c>
      <c r="D29" s="8">
        <v>268448408</v>
      </c>
      <c r="E29" s="6">
        <f t="shared" si="0"/>
        <v>-174858451</v>
      </c>
      <c r="F29" s="13">
        <f t="shared" si="1"/>
        <v>-0.99991047273796796</v>
      </c>
      <c r="G29" s="18" t="s">
        <v>113</v>
      </c>
      <c r="H29" s="18" t="s">
        <v>118</v>
      </c>
    </row>
    <row r="30" spans="1:8" hidden="1" x14ac:dyDescent="0.3">
      <c r="A30" s="9" t="s">
        <v>25</v>
      </c>
      <c r="B30" s="45">
        <v>34260992</v>
      </c>
      <c r="C30" s="7">
        <v>41405577</v>
      </c>
      <c r="D30" s="8">
        <v>37500633</v>
      </c>
      <c r="E30" s="6">
        <f t="shared" si="0"/>
        <v>-7144585</v>
      </c>
      <c r="F30" s="13">
        <f t="shared" si="1"/>
        <v>-0.17255127250128649</v>
      </c>
      <c r="G30" s="18" t="s">
        <v>113</v>
      </c>
      <c r="H30" s="18" t="s">
        <v>118</v>
      </c>
    </row>
    <row r="31" spans="1:8" hidden="1" x14ac:dyDescent="0.3">
      <c r="A31" s="10" t="s">
        <v>55</v>
      </c>
      <c r="B31" s="47">
        <v>560997167</v>
      </c>
      <c r="C31" s="7">
        <v>736373939</v>
      </c>
      <c r="D31" s="8">
        <v>542660192</v>
      </c>
      <c r="E31" s="6">
        <f t="shared" si="0"/>
        <v>-175376772</v>
      </c>
      <c r="F31" s="13">
        <f t="shared" si="1"/>
        <v>-0.23816265447710255</v>
      </c>
      <c r="G31" s="18" t="s">
        <v>113</v>
      </c>
      <c r="H31" s="18" t="s">
        <v>118</v>
      </c>
    </row>
    <row r="32" spans="1:8" hidden="1" x14ac:dyDescent="0.3">
      <c r="A32" s="11" t="s">
        <v>56</v>
      </c>
      <c r="B32" s="48">
        <v>393302355</v>
      </c>
      <c r="C32" s="7">
        <v>197773084</v>
      </c>
      <c r="D32" s="8">
        <v>141629404</v>
      </c>
      <c r="E32" s="6">
        <f t="shared" si="0"/>
        <v>195529271</v>
      </c>
      <c r="F32" s="13">
        <f t="shared" si="1"/>
        <v>0.98865460883443568</v>
      </c>
      <c r="G32" s="18" t="s">
        <v>113</v>
      </c>
      <c r="H32" s="18" t="s">
        <v>118</v>
      </c>
    </row>
    <row r="33" spans="1:8" hidden="1" x14ac:dyDescent="0.3">
      <c r="A33" s="16" t="s">
        <v>57</v>
      </c>
      <c r="B33" s="49">
        <v>34643426</v>
      </c>
      <c r="C33" s="7">
        <v>0</v>
      </c>
      <c r="D33" s="8">
        <v>81745025</v>
      </c>
      <c r="E33" s="6">
        <f t="shared" si="0"/>
        <v>34643426</v>
      </c>
      <c r="F33" s="13" t="e">
        <f t="shared" si="1"/>
        <v>#DIV/0!</v>
      </c>
      <c r="G33" s="18" t="s">
        <v>119</v>
      </c>
      <c r="H33" s="18" t="s">
        <v>114</v>
      </c>
    </row>
    <row r="34" spans="1:8" x14ac:dyDescent="0.3">
      <c r="A34" s="14" t="s">
        <v>58</v>
      </c>
      <c r="B34" s="44">
        <v>15813263708</v>
      </c>
      <c r="C34" s="7">
        <v>14051998025</v>
      </c>
      <c r="D34" s="8">
        <v>14345392482</v>
      </c>
      <c r="E34" s="6">
        <f t="shared" si="0"/>
        <v>1761265683</v>
      </c>
      <c r="F34" s="13">
        <f t="shared" si="1"/>
        <v>0.12533916385887053</v>
      </c>
      <c r="G34" s="18" t="s">
        <v>115</v>
      </c>
      <c r="H34" s="18" t="s">
        <v>118</v>
      </c>
    </row>
    <row r="35" spans="1:8" x14ac:dyDescent="0.3">
      <c r="A35" s="11" t="s">
        <v>59</v>
      </c>
      <c r="B35" s="48">
        <v>18115354660</v>
      </c>
      <c r="C35" s="7">
        <v>17151853789</v>
      </c>
      <c r="D35" s="8">
        <v>8852944399</v>
      </c>
      <c r="E35" s="6">
        <f t="shared" si="0"/>
        <v>963500871</v>
      </c>
      <c r="F35" s="13">
        <f t="shared" si="1"/>
        <v>5.6174736728336741E-2</v>
      </c>
      <c r="G35" s="18" t="s">
        <v>115</v>
      </c>
      <c r="H35" s="18" t="s">
        <v>116</v>
      </c>
    </row>
    <row r="36" spans="1:8" hidden="1" x14ac:dyDescent="0.3">
      <c r="A36" s="14" t="s">
        <v>60</v>
      </c>
      <c r="B36" s="44">
        <v>21213944</v>
      </c>
      <c r="C36" s="7">
        <v>558129180</v>
      </c>
      <c r="D36" s="8">
        <v>641153735</v>
      </c>
      <c r="E36" s="6">
        <f t="shared" si="0"/>
        <v>-536915236</v>
      </c>
      <c r="F36" s="13">
        <f t="shared" si="1"/>
        <v>-0.96199097850429538</v>
      </c>
      <c r="G36" s="18" t="s">
        <v>113</v>
      </c>
      <c r="H36" s="18" t="s">
        <v>121</v>
      </c>
    </row>
    <row r="37" spans="1:8" hidden="1" x14ac:dyDescent="0.3">
      <c r="A37" s="11" t="s">
        <v>61</v>
      </c>
      <c r="B37" s="48">
        <v>477715765</v>
      </c>
      <c r="C37" s="7">
        <v>15452035</v>
      </c>
      <c r="D37" s="8">
        <v>406298</v>
      </c>
      <c r="E37" s="6">
        <f t="shared" si="0"/>
        <v>462263730</v>
      </c>
      <c r="F37" s="13">
        <f t="shared" si="1"/>
        <v>29.916042126490137</v>
      </c>
      <c r="G37" s="18" t="s">
        <v>113</v>
      </c>
      <c r="H37" s="18" t="s">
        <v>118</v>
      </c>
    </row>
    <row r="38" spans="1:8" hidden="1" x14ac:dyDescent="0.3">
      <c r="A38" s="11" t="s">
        <v>62</v>
      </c>
      <c r="B38" s="48">
        <v>440188331</v>
      </c>
      <c r="C38" s="7">
        <v>733409953</v>
      </c>
      <c r="D38" s="8">
        <v>689923316</v>
      </c>
      <c r="E38" s="6">
        <f t="shared" si="0"/>
        <v>-293221622</v>
      </c>
      <c r="F38" s="13">
        <f t="shared" si="1"/>
        <v>-0.3998058940986311</v>
      </c>
      <c r="G38" s="18" t="s">
        <v>113</v>
      </c>
      <c r="H38" s="18" t="s">
        <v>118</v>
      </c>
    </row>
    <row r="39" spans="1:8" hidden="1" x14ac:dyDescent="0.3">
      <c r="A39" s="14" t="s">
        <v>63</v>
      </c>
      <c r="B39" s="14">
        <v>0</v>
      </c>
      <c r="C39" s="7">
        <v>491105</v>
      </c>
      <c r="D39" s="8">
        <v>36031864</v>
      </c>
      <c r="E39" s="6">
        <f t="shared" si="0"/>
        <v>-491105</v>
      </c>
      <c r="F39" s="13">
        <f t="shared" si="1"/>
        <v>-1</v>
      </c>
      <c r="G39" s="18" t="s">
        <v>113</v>
      </c>
      <c r="H39" s="18" t="s">
        <v>118</v>
      </c>
    </row>
    <row r="40" spans="1:8" hidden="1" x14ac:dyDescent="0.3">
      <c r="A40" s="16" t="s">
        <v>64</v>
      </c>
      <c r="B40" s="49">
        <v>1598955</v>
      </c>
      <c r="C40" s="7">
        <v>0</v>
      </c>
      <c r="D40" s="8">
        <v>203473</v>
      </c>
      <c r="E40" s="6">
        <f t="shared" si="0"/>
        <v>1598955</v>
      </c>
      <c r="F40" s="13" t="e">
        <f t="shared" si="1"/>
        <v>#DIV/0!</v>
      </c>
      <c r="G40" s="18" t="s">
        <v>113</v>
      </c>
      <c r="H40" s="18" t="s">
        <v>118</v>
      </c>
    </row>
    <row r="41" spans="1:8" hidden="1" x14ac:dyDescent="0.3">
      <c r="A41" s="14" t="s">
        <v>65</v>
      </c>
      <c r="B41" s="44">
        <v>73803488</v>
      </c>
      <c r="C41" s="7">
        <v>110370374</v>
      </c>
      <c r="D41" s="8">
        <v>214294034</v>
      </c>
      <c r="E41" s="6">
        <f t="shared" si="0"/>
        <v>-36566886</v>
      </c>
      <c r="F41" s="13">
        <f t="shared" si="1"/>
        <v>-0.33131070118508432</v>
      </c>
      <c r="G41" s="18" t="s">
        <v>113</v>
      </c>
      <c r="H41" s="18" t="s">
        <v>118</v>
      </c>
    </row>
    <row r="42" spans="1:8" hidden="1" x14ac:dyDescent="0.3">
      <c r="A42" s="11" t="s">
        <v>66</v>
      </c>
      <c r="B42" s="11">
        <v>0</v>
      </c>
      <c r="C42" s="7">
        <v>2320713</v>
      </c>
      <c r="D42" s="7">
        <v>0</v>
      </c>
      <c r="E42" s="6">
        <f t="shared" si="0"/>
        <v>-2320713</v>
      </c>
      <c r="F42" s="13">
        <f t="shared" si="1"/>
        <v>-1</v>
      </c>
      <c r="G42" s="18" t="s">
        <v>113</v>
      </c>
      <c r="H42" s="18" t="s">
        <v>118</v>
      </c>
    </row>
    <row r="43" spans="1:8" hidden="1" x14ac:dyDescent="0.3">
      <c r="A43" s="14" t="s">
        <v>67</v>
      </c>
      <c r="B43" s="44">
        <v>292069077</v>
      </c>
      <c r="C43" s="7">
        <v>417754164</v>
      </c>
      <c r="D43" s="8">
        <v>718815948</v>
      </c>
      <c r="E43" s="6">
        <f t="shared" si="0"/>
        <v>-125685087</v>
      </c>
      <c r="F43" s="13">
        <f t="shared" si="1"/>
        <v>-0.30085896881688534</v>
      </c>
      <c r="G43" s="18" t="s">
        <v>113</v>
      </c>
      <c r="H43" s="18" t="s">
        <v>118</v>
      </c>
    </row>
    <row r="44" spans="1:8" hidden="1" x14ac:dyDescent="0.3">
      <c r="A44" s="11" t="s">
        <v>68</v>
      </c>
      <c r="B44" s="48">
        <v>416838312</v>
      </c>
      <c r="C44" s="7">
        <v>749770638</v>
      </c>
      <c r="D44" s="8">
        <v>359493699</v>
      </c>
      <c r="E44" s="6">
        <f t="shared" si="0"/>
        <v>-332932326</v>
      </c>
      <c r="F44" s="13">
        <f t="shared" si="1"/>
        <v>-0.44404556423827307</v>
      </c>
      <c r="G44" s="18" t="s">
        <v>113</v>
      </c>
      <c r="H44" s="18" t="s">
        <v>118</v>
      </c>
    </row>
    <row r="45" spans="1:8" hidden="1" x14ac:dyDescent="0.3">
      <c r="A45" s="14" t="s">
        <v>69</v>
      </c>
      <c r="B45" s="44">
        <v>416029711</v>
      </c>
      <c r="C45" s="7">
        <v>303726369</v>
      </c>
      <c r="D45" s="8">
        <v>370581324</v>
      </c>
      <c r="E45" s="6">
        <f t="shared" si="0"/>
        <v>112303342</v>
      </c>
      <c r="F45" s="13">
        <f t="shared" si="1"/>
        <v>0.36975170239499355</v>
      </c>
      <c r="G45" s="18" t="s">
        <v>113</v>
      </c>
      <c r="H45" s="18" t="s">
        <v>118</v>
      </c>
    </row>
    <row r="46" spans="1:8" hidden="1" x14ac:dyDescent="0.3">
      <c r="A46" s="14" t="s">
        <v>70</v>
      </c>
      <c r="B46" s="44">
        <v>643354556</v>
      </c>
      <c r="C46" s="7">
        <v>311444625</v>
      </c>
      <c r="D46" s="8">
        <v>515847989</v>
      </c>
      <c r="E46" s="6">
        <f t="shared" si="0"/>
        <v>331909931</v>
      </c>
      <c r="F46" s="13">
        <f t="shared" si="1"/>
        <v>1.0657108980448771</v>
      </c>
      <c r="G46" s="18" t="s">
        <v>113</v>
      </c>
      <c r="H46" s="18" t="s">
        <v>118</v>
      </c>
    </row>
    <row r="47" spans="1:8" hidden="1" x14ac:dyDescent="0.3">
      <c r="A47" s="11" t="s">
        <v>71</v>
      </c>
      <c r="B47" s="48">
        <v>436608822</v>
      </c>
      <c r="C47" s="7">
        <v>1228961865</v>
      </c>
      <c r="D47" s="8">
        <v>813234179</v>
      </c>
      <c r="E47" s="6">
        <f t="shared" si="0"/>
        <v>-792353043</v>
      </c>
      <c r="F47" s="13">
        <f t="shared" si="1"/>
        <v>-0.64473362889905461</v>
      </c>
      <c r="G47" s="18" t="s">
        <v>113</v>
      </c>
      <c r="H47" s="18" t="s">
        <v>118</v>
      </c>
    </row>
    <row r="48" spans="1:8" hidden="1" x14ac:dyDescent="0.3">
      <c r="A48" s="11" t="s">
        <v>72</v>
      </c>
      <c r="B48" s="48">
        <v>114199494</v>
      </c>
      <c r="C48" s="7">
        <v>568649036</v>
      </c>
      <c r="D48" s="8">
        <v>275372776</v>
      </c>
      <c r="E48" s="6">
        <f t="shared" si="0"/>
        <v>-454449542</v>
      </c>
      <c r="F48" s="13">
        <f t="shared" si="1"/>
        <v>-0.79917403042955304</v>
      </c>
      <c r="G48" s="18" t="s">
        <v>113</v>
      </c>
      <c r="H48" s="18" t="s">
        <v>118</v>
      </c>
    </row>
    <row r="49" spans="1:8" hidden="1" x14ac:dyDescent="0.3">
      <c r="A49" s="11" t="s">
        <v>73</v>
      </c>
      <c r="B49" s="48">
        <v>3482658038</v>
      </c>
      <c r="C49" s="7">
        <v>2566321061</v>
      </c>
      <c r="D49" s="8">
        <v>2531293841</v>
      </c>
      <c r="E49" s="6">
        <f t="shared" si="0"/>
        <v>916336977</v>
      </c>
      <c r="F49" s="13">
        <f t="shared" si="1"/>
        <v>0.35706248564352955</v>
      </c>
      <c r="G49" s="18" t="s">
        <v>113</v>
      </c>
      <c r="H49" s="18" t="s">
        <v>118</v>
      </c>
    </row>
    <row r="50" spans="1:8" hidden="1" x14ac:dyDescent="0.3">
      <c r="A50" s="11" t="s">
        <v>74</v>
      </c>
      <c r="B50" s="48">
        <v>1330664264</v>
      </c>
      <c r="C50" s="7">
        <v>920306751</v>
      </c>
      <c r="D50" s="8">
        <v>844937304</v>
      </c>
      <c r="E50" s="6">
        <f t="shared" si="0"/>
        <v>410357513</v>
      </c>
      <c r="F50" s="13">
        <f t="shared" si="1"/>
        <v>0.44589210342541535</v>
      </c>
      <c r="G50" s="18" t="s">
        <v>113</v>
      </c>
      <c r="H50" s="18" t="s">
        <v>114</v>
      </c>
    </row>
    <row r="51" spans="1:8" hidden="1" x14ac:dyDescent="0.3">
      <c r="A51" s="11" t="s">
        <v>75</v>
      </c>
      <c r="B51" s="48">
        <v>362917212</v>
      </c>
      <c r="C51" s="7">
        <v>1306114228</v>
      </c>
      <c r="D51" s="8">
        <v>322775498</v>
      </c>
      <c r="E51" s="6">
        <f t="shared" si="0"/>
        <v>-943197016</v>
      </c>
      <c r="F51" s="13">
        <f t="shared" si="1"/>
        <v>-0.72213976065805474</v>
      </c>
      <c r="G51" s="18" t="s">
        <v>119</v>
      </c>
      <c r="H51" s="18" t="s">
        <v>117</v>
      </c>
    </row>
    <row r="52" spans="1:8" x14ac:dyDescent="0.3">
      <c r="A52" s="14" t="s">
        <v>76</v>
      </c>
      <c r="B52" s="44">
        <v>7115107983</v>
      </c>
      <c r="C52" s="7">
        <v>6178346904</v>
      </c>
      <c r="D52" s="8">
        <v>7143330647</v>
      </c>
      <c r="E52" s="6">
        <f t="shared" si="0"/>
        <v>936761079</v>
      </c>
      <c r="F52" s="13">
        <f t="shared" si="1"/>
        <v>0.15162001965178096</v>
      </c>
      <c r="G52" s="18" t="s">
        <v>115</v>
      </c>
      <c r="H52" s="18" t="s">
        <v>117</v>
      </c>
    </row>
    <row r="53" spans="1:8" hidden="1" x14ac:dyDescent="0.3">
      <c r="A53" s="11" t="s">
        <v>77</v>
      </c>
      <c r="B53" s="48">
        <v>65173192</v>
      </c>
      <c r="C53" s="7">
        <v>562752423</v>
      </c>
      <c r="D53" s="8">
        <v>126882000</v>
      </c>
      <c r="E53" s="6">
        <f t="shared" si="0"/>
        <v>-497579231</v>
      </c>
      <c r="F53" s="13">
        <f t="shared" si="1"/>
        <v>-0.88418851818964095</v>
      </c>
      <c r="G53" s="18" t="s">
        <v>119</v>
      </c>
      <c r="H53" s="18" t="s">
        <v>114</v>
      </c>
    </row>
    <row r="54" spans="1:8" hidden="1" x14ac:dyDescent="0.3">
      <c r="A54" s="11" t="s">
        <v>78</v>
      </c>
      <c r="B54" s="48">
        <v>148233427</v>
      </c>
      <c r="C54" s="7">
        <v>1416985126</v>
      </c>
      <c r="D54" s="8">
        <v>231784800</v>
      </c>
      <c r="E54" s="6">
        <f t="shared" si="0"/>
        <v>-1268751699</v>
      </c>
      <c r="F54" s="13">
        <f t="shared" si="1"/>
        <v>-0.89538815596572463</v>
      </c>
      <c r="G54" s="18" t="s">
        <v>119</v>
      </c>
      <c r="H54" s="18" t="s">
        <v>114</v>
      </c>
    </row>
    <row r="55" spans="1:8" x14ac:dyDescent="0.3">
      <c r="A55" s="11" t="s">
        <v>79</v>
      </c>
      <c r="B55" s="48">
        <v>11175251</v>
      </c>
      <c r="C55" s="7">
        <v>575756116</v>
      </c>
      <c r="D55" s="8">
        <v>58837680</v>
      </c>
      <c r="E55" s="6">
        <f t="shared" si="0"/>
        <v>-564580865</v>
      </c>
      <c r="F55" s="13">
        <f t="shared" si="1"/>
        <v>-0.98059030431558625</v>
      </c>
      <c r="G55" s="18" t="s">
        <v>115</v>
      </c>
      <c r="H55" s="18" t="s">
        <v>117</v>
      </c>
    </row>
    <row r="56" spans="1:8" hidden="1" x14ac:dyDescent="0.3">
      <c r="A56" s="11" t="s">
        <v>80</v>
      </c>
      <c r="B56" s="48">
        <v>234975930</v>
      </c>
      <c r="C56" s="7">
        <v>649987987</v>
      </c>
      <c r="D56" s="8">
        <v>585500854</v>
      </c>
      <c r="E56" s="6">
        <f t="shared" si="0"/>
        <v>-415012057</v>
      </c>
      <c r="F56" s="13">
        <f t="shared" si="1"/>
        <v>-0.63849188800469325</v>
      </c>
      <c r="G56" s="18" t="s">
        <v>119</v>
      </c>
      <c r="H56" s="18" t="s">
        <v>114</v>
      </c>
    </row>
    <row r="57" spans="1:8" hidden="1" x14ac:dyDescent="0.3">
      <c r="A57" s="14" t="s">
        <v>81</v>
      </c>
      <c r="B57" s="44">
        <v>26075898</v>
      </c>
      <c r="C57" s="7">
        <v>4417095</v>
      </c>
      <c r="D57" s="8">
        <v>7713728</v>
      </c>
      <c r="E57" s="6">
        <f t="shared" si="0"/>
        <v>21658803</v>
      </c>
      <c r="F57" s="13">
        <f t="shared" si="1"/>
        <v>4.9034043868198447</v>
      </c>
      <c r="G57" s="18" t="s">
        <v>113</v>
      </c>
      <c r="H57" s="18" t="s">
        <v>121</v>
      </c>
    </row>
    <row r="58" spans="1:8" hidden="1" x14ac:dyDescent="0.3">
      <c r="A58" s="16" t="s">
        <v>82</v>
      </c>
      <c r="B58" s="49">
        <v>27264132</v>
      </c>
      <c r="C58" s="7">
        <v>0</v>
      </c>
      <c r="D58" s="8">
        <v>39744960</v>
      </c>
      <c r="E58" s="6">
        <f t="shared" si="0"/>
        <v>27264132</v>
      </c>
      <c r="F58" s="13" t="e">
        <f t="shared" si="1"/>
        <v>#DIV/0!</v>
      </c>
      <c r="G58" s="18" t="s">
        <v>113</v>
      </c>
      <c r="H58" s="18" t="s">
        <v>121</v>
      </c>
    </row>
    <row r="59" spans="1:8" hidden="1" x14ac:dyDescent="0.3">
      <c r="A59" s="11" t="s">
        <v>83</v>
      </c>
      <c r="B59" s="48">
        <v>67510000</v>
      </c>
      <c r="C59" s="7">
        <v>62606599</v>
      </c>
      <c r="D59" s="7">
        <v>0</v>
      </c>
      <c r="E59" s="6">
        <f t="shared" si="0"/>
        <v>4903401</v>
      </c>
      <c r="F59" s="13">
        <f t="shared" si="1"/>
        <v>7.8320833239959253E-2</v>
      </c>
      <c r="G59" s="18" t="s">
        <v>113</v>
      </c>
      <c r="H59" s="18" t="s">
        <v>121</v>
      </c>
    </row>
    <row r="60" spans="1:8" x14ac:dyDescent="0.3">
      <c r="A60" s="11" t="s">
        <v>84</v>
      </c>
      <c r="B60" s="48">
        <v>1179963917</v>
      </c>
      <c r="C60" s="7">
        <v>742912608</v>
      </c>
      <c r="D60" s="8">
        <v>180256794</v>
      </c>
      <c r="E60" s="6">
        <f t="shared" si="0"/>
        <v>437051309</v>
      </c>
      <c r="F60" s="13">
        <f t="shared" si="1"/>
        <v>0.58829437580362076</v>
      </c>
      <c r="G60" s="18" t="s">
        <v>115</v>
      </c>
      <c r="H60" s="18" t="s">
        <v>117</v>
      </c>
    </row>
    <row r="61" spans="1:8" x14ac:dyDescent="0.3">
      <c r="A61" s="14" t="s">
        <v>85</v>
      </c>
      <c r="B61" s="44">
        <v>42421624</v>
      </c>
      <c r="C61" s="7">
        <v>26220000</v>
      </c>
      <c r="D61" s="8">
        <v>70178400</v>
      </c>
      <c r="E61" s="6">
        <f t="shared" si="0"/>
        <v>16201624</v>
      </c>
      <c r="F61" s="13">
        <f t="shared" si="1"/>
        <v>0.61791090770404267</v>
      </c>
      <c r="G61" s="18" t="s">
        <v>115</v>
      </c>
      <c r="H61" s="18" t="s">
        <v>117</v>
      </c>
    </row>
    <row r="62" spans="1:8" x14ac:dyDescent="0.3">
      <c r="A62" s="17" t="s">
        <v>86</v>
      </c>
      <c r="B62" s="50">
        <v>119443424</v>
      </c>
      <c r="C62" s="7">
        <v>192329039</v>
      </c>
      <c r="D62" s="8">
        <v>322422696</v>
      </c>
      <c r="E62" s="6">
        <f t="shared" si="0"/>
        <v>-72885615</v>
      </c>
      <c r="F62" s="13">
        <f t="shared" si="1"/>
        <v>-0.37896313203124776</v>
      </c>
      <c r="G62" s="18" t="s">
        <v>115</v>
      </c>
      <c r="H62" s="18" t="s">
        <v>116</v>
      </c>
    </row>
    <row r="63" spans="1:8" x14ac:dyDescent="0.3">
      <c r="A63" s="14" t="s">
        <v>87</v>
      </c>
      <c r="B63" s="44">
        <v>34829117</v>
      </c>
      <c r="C63" s="7">
        <v>14414745</v>
      </c>
      <c r="D63" s="8">
        <v>120281400</v>
      </c>
      <c r="E63" s="6">
        <f t="shared" si="0"/>
        <v>20414372</v>
      </c>
      <c r="F63" s="13">
        <f t="shared" si="1"/>
        <v>1.4162145775037991</v>
      </c>
      <c r="G63" s="18" t="s">
        <v>115</v>
      </c>
      <c r="H63" s="18" t="s">
        <v>116</v>
      </c>
    </row>
    <row r="64" spans="1:8" x14ac:dyDescent="0.3">
      <c r="A64" s="11" t="s">
        <v>88</v>
      </c>
      <c r="B64" s="48">
        <v>2146232448</v>
      </c>
      <c r="C64" s="7">
        <v>5498125027</v>
      </c>
      <c r="D64" s="8">
        <v>640244697</v>
      </c>
      <c r="E64" s="6">
        <f t="shared" si="0"/>
        <v>-3351892579</v>
      </c>
      <c r="F64" s="13">
        <f t="shared" si="1"/>
        <v>-0.60964284415862557</v>
      </c>
      <c r="G64" s="18" t="s">
        <v>115</v>
      </c>
      <c r="H64" s="18" t="s">
        <v>116</v>
      </c>
    </row>
    <row r="65" spans="1:8" hidden="1" x14ac:dyDescent="0.3">
      <c r="A65" s="11" t="s">
        <v>89</v>
      </c>
      <c r="B65" s="48">
        <v>655659247</v>
      </c>
      <c r="C65" s="7">
        <v>1137601475</v>
      </c>
      <c r="D65" s="8">
        <v>687369320</v>
      </c>
      <c r="E65" s="6">
        <f t="shared" si="0"/>
        <v>-481942228</v>
      </c>
      <c r="F65" s="13">
        <f t="shared" si="1"/>
        <v>-0.42364768206721953</v>
      </c>
      <c r="G65" s="18" t="s">
        <v>113</v>
      </c>
      <c r="H65" s="18" t="s">
        <v>118</v>
      </c>
    </row>
    <row r="66" spans="1:8" x14ac:dyDescent="0.3">
      <c r="A66" s="11" t="s">
        <v>90</v>
      </c>
      <c r="B66" s="48">
        <v>3095037318</v>
      </c>
      <c r="C66" s="7">
        <v>4636867904</v>
      </c>
      <c r="D66" s="8">
        <v>2153712277</v>
      </c>
      <c r="E66" s="6">
        <f t="shared" si="0"/>
        <v>-1541830586</v>
      </c>
      <c r="F66" s="13">
        <f t="shared" si="1"/>
        <v>-0.33251552943096307</v>
      </c>
      <c r="G66" s="18" t="s">
        <v>115</v>
      </c>
      <c r="H66" s="18" t="s">
        <v>116</v>
      </c>
    </row>
    <row r="67" spans="1:8" hidden="1" x14ac:dyDescent="0.3">
      <c r="A67" s="14" t="s">
        <v>91</v>
      </c>
      <c r="B67" s="14">
        <v>0</v>
      </c>
      <c r="C67" s="7">
        <v>7273671</v>
      </c>
      <c r="D67" s="8">
        <v>377546273</v>
      </c>
      <c r="E67" s="6">
        <f t="shared" si="0"/>
        <v>-7273671</v>
      </c>
      <c r="F67" s="13">
        <f t="shared" si="1"/>
        <v>-1</v>
      </c>
      <c r="G67" s="18" t="s">
        <v>113</v>
      </c>
      <c r="H67" s="18" t="s">
        <v>118</v>
      </c>
    </row>
    <row r="68" spans="1:8" hidden="1" x14ac:dyDescent="0.3">
      <c r="A68" s="11" t="s">
        <v>92</v>
      </c>
      <c r="B68" s="48">
        <v>1024542147</v>
      </c>
      <c r="C68" s="7">
        <v>738895841</v>
      </c>
      <c r="D68" s="7">
        <v>0</v>
      </c>
      <c r="E68" s="6">
        <f t="shared" ref="E68:E131" si="2">B68-C68</f>
        <v>285646306</v>
      </c>
      <c r="F68" s="13">
        <f t="shared" ref="F68:F131" si="3">E68/C68</f>
        <v>0.38658534823178142</v>
      </c>
      <c r="G68" s="18" t="s">
        <v>113</v>
      </c>
      <c r="H68" s="18" t="s">
        <v>121</v>
      </c>
    </row>
    <row r="69" spans="1:8" x14ac:dyDescent="0.3">
      <c r="A69" s="14" t="s">
        <v>93</v>
      </c>
      <c r="B69" s="44">
        <v>130962112</v>
      </c>
      <c r="C69" s="7">
        <v>310739703</v>
      </c>
      <c r="D69" s="8">
        <v>1220608552</v>
      </c>
      <c r="E69" s="6">
        <f t="shared" si="2"/>
        <v>-179777591</v>
      </c>
      <c r="F69" s="13">
        <f t="shared" si="3"/>
        <v>-0.57854721898862083</v>
      </c>
      <c r="G69" s="18" t="s">
        <v>115</v>
      </c>
      <c r="H69" s="18" t="s">
        <v>116</v>
      </c>
    </row>
    <row r="70" spans="1:8" x14ac:dyDescent="0.3">
      <c r="A70" s="11" t="s">
        <v>94</v>
      </c>
      <c r="B70" s="48">
        <v>67882375</v>
      </c>
      <c r="C70" s="7">
        <v>390711101</v>
      </c>
      <c r="D70" s="8">
        <v>114793899</v>
      </c>
      <c r="E70" s="6">
        <f t="shared" si="2"/>
        <v>-322828726</v>
      </c>
      <c r="F70" s="13">
        <f t="shared" si="3"/>
        <v>-0.82625941564941607</v>
      </c>
      <c r="G70" s="18" t="s">
        <v>115</v>
      </c>
      <c r="H70" s="18" t="s">
        <v>117</v>
      </c>
    </row>
    <row r="71" spans="1:8" hidden="1" x14ac:dyDescent="0.3">
      <c r="A71" s="14" t="s">
        <v>95</v>
      </c>
      <c r="B71" s="44">
        <v>28045740071</v>
      </c>
      <c r="C71" s="7">
        <v>27613901209</v>
      </c>
      <c r="D71" s="8">
        <v>30822903910</v>
      </c>
      <c r="E71" s="6">
        <f t="shared" si="2"/>
        <v>431838862</v>
      </c>
      <c r="F71" s="13">
        <f t="shared" si="3"/>
        <v>1.5638459004092251E-2</v>
      </c>
      <c r="G71" s="18" t="s">
        <v>113</v>
      </c>
      <c r="H71" s="18" t="s">
        <v>121</v>
      </c>
    </row>
    <row r="72" spans="1:8" x14ac:dyDescent="0.3">
      <c r="A72" s="11" t="s">
        <v>96</v>
      </c>
      <c r="B72" s="48">
        <v>1094528893</v>
      </c>
      <c r="C72" s="7">
        <v>1654589050</v>
      </c>
      <c r="D72" s="8">
        <v>917581788</v>
      </c>
      <c r="E72" s="6">
        <f t="shared" si="2"/>
        <v>-560060157</v>
      </c>
      <c r="F72" s="13">
        <f t="shared" si="3"/>
        <v>-0.33848897827530045</v>
      </c>
      <c r="G72" s="18" t="s">
        <v>115</v>
      </c>
      <c r="H72" s="18" t="s">
        <v>116</v>
      </c>
    </row>
    <row r="73" spans="1:8" x14ac:dyDescent="0.3">
      <c r="A73" s="11" t="s">
        <v>97</v>
      </c>
      <c r="B73" s="48">
        <v>8611106165</v>
      </c>
      <c r="C73" s="7">
        <v>3744036280</v>
      </c>
      <c r="D73" s="8">
        <v>2092557751</v>
      </c>
      <c r="E73" s="6">
        <f t="shared" si="2"/>
        <v>4867069885</v>
      </c>
      <c r="F73" s="13">
        <f t="shared" si="3"/>
        <v>1.2999526502985703</v>
      </c>
      <c r="G73" s="18" t="s">
        <v>115</v>
      </c>
      <c r="H73" s="18" t="s">
        <v>117</v>
      </c>
    </row>
    <row r="74" spans="1:8" x14ac:dyDescent="0.3">
      <c r="A74" s="11" t="s">
        <v>98</v>
      </c>
      <c r="B74" s="48">
        <v>39396704</v>
      </c>
      <c r="C74" s="7">
        <v>591335769</v>
      </c>
      <c r="D74" s="8">
        <v>47624048</v>
      </c>
      <c r="E74" s="6">
        <f t="shared" si="2"/>
        <v>-551939065</v>
      </c>
      <c r="F74" s="13">
        <f t="shared" si="3"/>
        <v>-0.93337676145208792</v>
      </c>
      <c r="G74" s="18" t="s">
        <v>115</v>
      </c>
      <c r="H74" s="18" t="s">
        <v>116</v>
      </c>
    </row>
    <row r="75" spans="1:8" hidden="1" x14ac:dyDescent="0.3">
      <c r="A75" s="11" t="s">
        <v>99</v>
      </c>
      <c r="B75" s="48">
        <v>1065081131</v>
      </c>
      <c r="C75" s="7">
        <v>1555506533</v>
      </c>
      <c r="D75" s="8">
        <v>470545883</v>
      </c>
      <c r="E75" s="6">
        <f t="shared" si="2"/>
        <v>-490425402</v>
      </c>
      <c r="F75" s="13">
        <f t="shared" si="3"/>
        <v>-0.3152834087132696</v>
      </c>
      <c r="G75" s="18" t="s">
        <v>113</v>
      </c>
      <c r="H75" s="18" t="s">
        <v>118</v>
      </c>
    </row>
    <row r="76" spans="1:8" x14ac:dyDescent="0.3">
      <c r="A76" s="14" t="s">
        <v>100</v>
      </c>
      <c r="B76" s="44">
        <v>171387081</v>
      </c>
      <c r="C76" s="7">
        <v>265016166</v>
      </c>
      <c r="D76" s="8">
        <v>553815812</v>
      </c>
      <c r="E76" s="6">
        <f t="shared" si="2"/>
        <v>-93629085</v>
      </c>
      <c r="F76" s="13">
        <f t="shared" si="3"/>
        <v>-0.35329574951288067</v>
      </c>
      <c r="G76" s="18" t="s">
        <v>115</v>
      </c>
      <c r="H76" s="18" t="s">
        <v>120</v>
      </c>
    </row>
    <row r="77" spans="1:8" x14ac:dyDescent="0.3">
      <c r="A77" s="14" t="s">
        <v>101</v>
      </c>
      <c r="B77" s="44">
        <v>97127843</v>
      </c>
      <c r="C77" s="7">
        <v>387159235</v>
      </c>
      <c r="D77" s="8">
        <v>767161906</v>
      </c>
      <c r="E77" s="6">
        <f t="shared" si="2"/>
        <v>-290031392</v>
      </c>
      <c r="F77" s="13">
        <f t="shared" si="3"/>
        <v>-0.74912688573733754</v>
      </c>
      <c r="G77" s="18" t="s">
        <v>115</v>
      </c>
      <c r="H77" s="18" t="s">
        <v>117</v>
      </c>
    </row>
    <row r="78" spans="1:8" x14ac:dyDescent="0.3">
      <c r="A78" s="14" t="s">
        <v>102</v>
      </c>
      <c r="B78" s="44">
        <v>998817251</v>
      </c>
      <c r="C78" s="7">
        <v>1319703880</v>
      </c>
      <c r="D78" s="8">
        <v>1797207301</v>
      </c>
      <c r="E78" s="6">
        <f t="shared" si="2"/>
        <v>-320886629</v>
      </c>
      <c r="F78" s="13">
        <f t="shared" si="3"/>
        <v>-0.24315047781779653</v>
      </c>
      <c r="G78" s="18" t="s">
        <v>115</v>
      </c>
      <c r="H78" s="18" t="s">
        <v>117</v>
      </c>
    </row>
    <row r="79" spans="1:8" x14ac:dyDescent="0.3">
      <c r="A79" s="11" t="s">
        <v>103</v>
      </c>
      <c r="B79" s="48">
        <v>561704386</v>
      </c>
      <c r="C79" s="7">
        <v>1249546405</v>
      </c>
      <c r="D79" s="8">
        <v>803262921</v>
      </c>
      <c r="E79" s="6">
        <f t="shared" si="2"/>
        <v>-687842019</v>
      </c>
      <c r="F79" s="13">
        <f t="shared" si="3"/>
        <v>-0.5504733687741673</v>
      </c>
      <c r="G79" s="18" t="s">
        <v>115</v>
      </c>
      <c r="H79" s="18" t="s">
        <v>117</v>
      </c>
    </row>
    <row r="80" spans="1:8" x14ac:dyDescent="0.3">
      <c r="A80" s="14" t="s">
        <v>104</v>
      </c>
      <c r="B80" s="44">
        <v>1436731670</v>
      </c>
      <c r="C80" s="7">
        <v>2267389090</v>
      </c>
      <c r="D80" s="8">
        <v>2573390908</v>
      </c>
      <c r="E80" s="6">
        <f t="shared" si="2"/>
        <v>-830657420</v>
      </c>
      <c r="F80" s="13">
        <f t="shared" si="3"/>
        <v>-0.36634974723284042</v>
      </c>
      <c r="G80" s="18" t="s">
        <v>115</v>
      </c>
      <c r="H80" s="18" t="s">
        <v>117</v>
      </c>
    </row>
    <row r="81" spans="1:8" x14ac:dyDescent="0.3">
      <c r="A81" s="14" t="s">
        <v>105</v>
      </c>
      <c r="B81" s="44">
        <v>347403979</v>
      </c>
      <c r="C81" s="7">
        <v>1437578175</v>
      </c>
      <c r="D81" s="8">
        <v>3652367864</v>
      </c>
      <c r="E81" s="6">
        <f t="shared" si="2"/>
        <v>-1090174196</v>
      </c>
      <c r="F81" s="13">
        <f t="shared" si="3"/>
        <v>-0.75834080883983923</v>
      </c>
      <c r="G81" s="18" t="s">
        <v>115</v>
      </c>
      <c r="H81" s="18" t="s">
        <v>117</v>
      </c>
    </row>
    <row r="82" spans="1:8" x14ac:dyDescent="0.3">
      <c r="A82" s="11" t="s">
        <v>106</v>
      </c>
      <c r="B82" s="48">
        <v>3934062372</v>
      </c>
      <c r="C82" s="7">
        <v>4090337401</v>
      </c>
      <c r="D82" s="8">
        <v>1658226036</v>
      </c>
      <c r="E82" s="6">
        <f t="shared" si="2"/>
        <v>-156275029</v>
      </c>
      <c r="F82" s="13">
        <f t="shared" si="3"/>
        <v>-3.8205901782526329E-2</v>
      </c>
      <c r="G82" s="18" t="s">
        <v>115</v>
      </c>
      <c r="H82" s="18" t="s">
        <v>117</v>
      </c>
    </row>
    <row r="83" spans="1:8" hidden="1" x14ac:dyDescent="0.3">
      <c r="A83" s="14" t="s">
        <v>107</v>
      </c>
      <c r="B83" s="44">
        <v>4498743613</v>
      </c>
      <c r="C83" s="7">
        <v>3998216287</v>
      </c>
      <c r="D83" s="8">
        <v>4625600000</v>
      </c>
      <c r="E83" s="6">
        <f t="shared" si="2"/>
        <v>500527326</v>
      </c>
      <c r="F83" s="13">
        <f t="shared" si="3"/>
        <v>0.12518765621245642</v>
      </c>
      <c r="G83" s="18" t="s">
        <v>113</v>
      </c>
      <c r="H83" s="18" t="s">
        <v>121</v>
      </c>
    </row>
    <row r="84" spans="1:8" hidden="1" x14ac:dyDescent="0.3">
      <c r="A84" s="11" t="s">
        <v>108</v>
      </c>
      <c r="B84" s="48">
        <v>685177927</v>
      </c>
      <c r="C84" s="7">
        <v>1494618152</v>
      </c>
      <c r="D84" s="8">
        <v>320484950</v>
      </c>
      <c r="E84" s="6">
        <f t="shared" si="2"/>
        <v>-809440225</v>
      </c>
      <c r="F84" s="13">
        <f t="shared" si="3"/>
        <v>-0.54156991464131499</v>
      </c>
      <c r="G84" s="18" t="s">
        <v>113</v>
      </c>
      <c r="H84" s="18" t="s">
        <v>118</v>
      </c>
    </row>
    <row r="85" spans="1:8" hidden="1" x14ac:dyDescent="0.3">
      <c r="A85" s="11" t="s">
        <v>109</v>
      </c>
      <c r="B85" s="48">
        <v>445580743</v>
      </c>
      <c r="C85" s="7">
        <v>689351754</v>
      </c>
      <c r="D85" s="8">
        <v>135312180</v>
      </c>
      <c r="E85" s="6">
        <f t="shared" si="2"/>
        <v>-243771011</v>
      </c>
      <c r="F85" s="13">
        <f t="shared" si="3"/>
        <v>-0.35362354499789955</v>
      </c>
      <c r="G85" s="18" t="s">
        <v>113</v>
      </c>
      <c r="H85" s="18" t="s">
        <v>118</v>
      </c>
    </row>
    <row r="86" spans="1:8" hidden="1" x14ac:dyDescent="0.3">
      <c r="A86" s="11" t="s">
        <v>110</v>
      </c>
      <c r="B86" s="48">
        <v>704017057</v>
      </c>
      <c r="C86" s="7">
        <v>1236683160</v>
      </c>
      <c r="D86" s="8">
        <v>525925549</v>
      </c>
      <c r="E86" s="6">
        <f t="shared" si="2"/>
        <v>-532666103</v>
      </c>
      <c r="F86" s="13">
        <f t="shared" si="3"/>
        <v>-0.43072156250595345</v>
      </c>
      <c r="G86" s="18" t="s">
        <v>113</v>
      </c>
      <c r="H86" s="18" t="s">
        <v>118</v>
      </c>
    </row>
    <row r="87" spans="1:8" hidden="1" x14ac:dyDescent="0.3">
      <c r="A87" s="11" t="s">
        <v>111</v>
      </c>
      <c r="B87" s="48">
        <v>918322550</v>
      </c>
      <c r="C87" s="7">
        <v>478837740</v>
      </c>
      <c r="D87" s="8">
        <v>388655264</v>
      </c>
      <c r="E87" s="6">
        <f t="shared" si="2"/>
        <v>439484810</v>
      </c>
      <c r="F87" s="13">
        <f t="shared" si="3"/>
        <v>0.91781573023045349</v>
      </c>
      <c r="G87" s="18" t="s">
        <v>113</v>
      </c>
      <c r="H87" s="18" t="s">
        <v>118</v>
      </c>
    </row>
    <row r="88" spans="1:8" hidden="1" x14ac:dyDescent="0.3">
      <c r="A88" s="11" t="s">
        <v>112</v>
      </c>
      <c r="B88" s="48">
        <v>17156048</v>
      </c>
      <c r="C88" s="7">
        <v>172583936</v>
      </c>
      <c r="D88" s="8">
        <v>85451813</v>
      </c>
      <c r="E88" s="6">
        <f t="shared" si="2"/>
        <v>-155427888</v>
      </c>
      <c r="F88" s="13">
        <f t="shared" si="3"/>
        <v>-0.90059301927150393</v>
      </c>
      <c r="G88" s="18" t="s">
        <v>113</v>
      </c>
      <c r="H88" s="18" t="s">
        <v>118</v>
      </c>
    </row>
    <row r="89" spans="1:8" hidden="1" x14ac:dyDescent="0.3">
      <c r="A89" s="11" t="s">
        <v>53</v>
      </c>
      <c r="B89" s="48">
        <v>51443910</v>
      </c>
      <c r="C89" s="7">
        <v>121582755</v>
      </c>
      <c r="D89" s="8">
        <v>64476483</v>
      </c>
      <c r="E89" s="6">
        <f t="shared" si="2"/>
        <v>-70138845</v>
      </c>
      <c r="F89" s="13">
        <f t="shared" si="3"/>
        <v>-0.5768815240286338</v>
      </c>
      <c r="G89" s="18" t="s">
        <v>113</v>
      </c>
      <c r="H89" s="18" t="s">
        <v>118</v>
      </c>
    </row>
    <row r="90" spans="1:8" hidden="1" x14ac:dyDescent="0.3">
      <c r="A90" s="9" t="s">
        <v>28</v>
      </c>
      <c r="B90" s="45">
        <v>51791163</v>
      </c>
      <c r="C90" s="7">
        <v>63310296</v>
      </c>
      <c r="D90" s="8">
        <v>24963413</v>
      </c>
      <c r="E90" s="6">
        <f t="shared" si="2"/>
        <v>-11519133</v>
      </c>
      <c r="F90" s="13">
        <f t="shared" si="3"/>
        <v>-0.18194723019459583</v>
      </c>
      <c r="G90" s="18" t="s">
        <v>113</v>
      </c>
      <c r="H90" s="18" t="s">
        <v>118</v>
      </c>
    </row>
    <row r="91" spans="1:8" hidden="1" x14ac:dyDescent="0.3">
      <c r="A91" s="9" t="s">
        <v>29</v>
      </c>
      <c r="B91" s="45">
        <v>103114099</v>
      </c>
      <c r="C91" s="7">
        <v>56436451</v>
      </c>
      <c r="D91" s="8">
        <v>7328567</v>
      </c>
      <c r="E91" s="6">
        <f t="shared" si="2"/>
        <v>46677648</v>
      </c>
      <c r="F91" s="13">
        <f t="shared" si="3"/>
        <v>0.82708333307493065</v>
      </c>
      <c r="G91" s="18" t="s">
        <v>113</v>
      </c>
      <c r="H91" s="18" t="s">
        <v>118</v>
      </c>
    </row>
    <row r="92" spans="1:8" hidden="1" x14ac:dyDescent="0.3">
      <c r="A92" s="9" t="s">
        <v>30</v>
      </c>
      <c r="B92" s="45">
        <v>18671099</v>
      </c>
      <c r="C92" s="7">
        <v>151920986</v>
      </c>
      <c r="D92" s="8">
        <v>19301020</v>
      </c>
      <c r="E92" s="6">
        <f t="shared" si="2"/>
        <v>-133249887</v>
      </c>
      <c r="F92" s="13">
        <f t="shared" si="3"/>
        <v>-0.87709993535718622</v>
      </c>
      <c r="G92" s="18" t="s">
        <v>113</v>
      </c>
      <c r="H92" s="18" t="s">
        <v>118</v>
      </c>
    </row>
    <row r="93" spans="1:8" hidden="1" x14ac:dyDescent="0.3">
      <c r="A93" s="9" t="s">
        <v>31</v>
      </c>
      <c r="B93" s="9">
        <v>0</v>
      </c>
      <c r="C93" s="7">
        <v>22157468</v>
      </c>
      <c r="D93" s="8">
        <v>6038248</v>
      </c>
      <c r="E93" s="6">
        <f t="shared" si="2"/>
        <v>-22157468</v>
      </c>
      <c r="F93" s="13">
        <f t="shared" si="3"/>
        <v>-1</v>
      </c>
      <c r="G93" s="18" t="s">
        <v>113</v>
      </c>
      <c r="H93" s="18" t="s">
        <v>118</v>
      </c>
    </row>
    <row r="94" spans="1:8" hidden="1" x14ac:dyDescent="0.3">
      <c r="A94" s="9" t="s">
        <v>32</v>
      </c>
      <c r="B94" s="45">
        <v>55820876</v>
      </c>
      <c r="C94" s="7">
        <v>137586289</v>
      </c>
      <c r="D94" s="8">
        <v>25642375</v>
      </c>
      <c r="E94" s="6">
        <f t="shared" si="2"/>
        <v>-81765413</v>
      </c>
      <c r="F94" s="13">
        <f t="shared" si="3"/>
        <v>-0.59428460200710842</v>
      </c>
      <c r="G94" s="18" t="s">
        <v>113</v>
      </c>
      <c r="H94" s="18" t="s">
        <v>118</v>
      </c>
    </row>
    <row r="95" spans="1:8" hidden="1" x14ac:dyDescent="0.3">
      <c r="A95" s="14" t="s">
        <v>33</v>
      </c>
      <c r="B95" s="44">
        <v>274898406</v>
      </c>
      <c r="C95" s="7">
        <v>169776962</v>
      </c>
      <c r="D95" s="8">
        <v>380608062</v>
      </c>
      <c r="E95" s="6">
        <f t="shared" si="2"/>
        <v>105121444</v>
      </c>
      <c r="F95" s="13">
        <f t="shared" si="3"/>
        <v>0.61917378401434697</v>
      </c>
      <c r="G95" s="18" t="s">
        <v>113</v>
      </c>
      <c r="H95" s="18" t="s">
        <v>118</v>
      </c>
    </row>
    <row r="96" spans="1:8" hidden="1" x14ac:dyDescent="0.3">
      <c r="A96" s="9" t="s">
        <v>34</v>
      </c>
      <c r="B96" s="45">
        <v>10648466</v>
      </c>
      <c r="C96" s="7">
        <v>8730598</v>
      </c>
      <c r="D96" s="8">
        <v>8367672</v>
      </c>
      <c r="E96" s="6">
        <f t="shared" si="2"/>
        <v>1917868</v>
      </c>
      <c r="F96" s="13">
        <f t="shared" si="3"/>
        <v>0.21967200872151024</v>
      </c>
      <c r="G96" s="18" t="s">
        <v>113</v>
      </c>
      <c r="H96" s="18" t="s">
        <v>118</v>
      </c>
    </row>
    <row r="97" spans="1:8" hidden="1" x14ac:dyDescent="0.3">
      <c r="A97" s="14" t="s">
        <v>35</v>
      </c>
      <c r="B97" s="44">
        <v>2649039266</v>
      </c>
      <c r="C97" s="7">
        <v>1275624156</v>
      </c>
      <c r="D97" s="8">
        <v>3127130503</v>
      </c>
      <c r="E97" s="6">
        <f t="shared" si="2"/>
        <v>1373415110</v>
      </c>
      <c r="F97" s="13">
        <f t="shared" si="3"/>
        <v>1.0766612591491251</v>
      </c>
      <c r="G97" s="18" t="s">
        <v>113</v>
      </c>
      <c r="H97" s="18" t="s">
        <v>118</v>
      </c>
    </row>
    <row r="98" spans="1:8" hidden="1" x14ac:dyDescent="0.3">
      <c r="A98" s="9" t="s">
        <v>36</v>
      </c>
      <c r="B98" s="45">
        <v>51362445</v>
      </c>
      <c r="C98" s="7">
        <v>104459756</v>
      </c>
      <c r="D98" s="8">
        <v>82814515</v>
      </c>
      <c r="E98" s="6">
        <f t="shared" si="2"/>
        <v>-53097311</v>
      </c>
      <c r="F98" s="13">
        <f t="shared" si="3"/>
        <v>-0.50830399220921019</v>
      </c>
      <c r="G98" s="18" t="s">
        <v>113</v>
      </c>
      <c r="H98" s="18" t="s">
        <v>118</v>
      </c>
    </row>
    <row r="99" spans="1:8" hidden="1" x14ac:dyDescent="0.3">
      <c r="A99" s="9" t="s">
        <v>37</v>
      </c>
      <c r="B99" s="45">
        <v>8674608146</v>
      </c>
      <c r="C99" s="7">
        <v>13021041034</v>
      </c>
      <c r="D99" s="8">
        <v>7746536323</v>
      </c>
      <c r="E99" s="6">
        <f t="shared" si="2"/>
        <v>-4346432888</v>
      </c>
      <c r="F99" s="13">
        <f t="shared" si="3"/>
        <v>-0.3338007212058372</v>
      </c>
      <c r="G99" s="18" t="s">
        <v>113</v>
      </c>
      <c r="H99" s="18" t="s">
        <v>118</v>
      </c>
    </row>
    <row r="100" spans="1:8" hidden="1" x14ac:dyDescent="0.3">
      <c r="A100" s="14" t="s">
        <v>38</v>
      </c>
      <c r="B100" s="44">
        <v>805425226</v>
      </c>
      <c r="C100" s="7">
        <v>504068395</v>
      </c>
      <c r="D100" s="8">
        <v>1875558752</v>
      </c>
      <c r="E100" s="6">
        <f t="shared" si="2"/>
        <v>301356831</v>
      </c>
      <c r="F100" s="13">
        <f t="shared" si="3"/>
        <v>0.59784908950699045</v>
      </c>
      <c r="G100" s="18" t="s">
        <v>113</v>
      </c>
      <c r="H100" s="18" t="s">
        <v>118</v>
      </c>
    </row>
    <row r="101" spans="1:8" hidden="1" x14ac:dyDescent="0.3">
      <c r="A101" s="14" t="s">
        <v>39</v>
      </c>
      <c r="B101" s="44">
        <v>294861272</v>
      </c>
      <c r="C101" s="7">
        <v>235513681</v>
      </c>
      <c r="D101" s="8">
        <v>644601002</v>
      </c>
      <c r="E101" s="6">
        <f t="shared" si="2"/>
        <v>59347591</v>
      </c>
      <c r="F101" s="13">
        <f t="shared" si="3"/>
        <v>0.25199211675520455</v>
      </c>
      <c r="G101" s="18" t="s">
        <v>113</v>
      </c>
      <c r="H101" s="18" t="s">
        <v>118</v>
      </c>
    </row>
    <row r="102" spans="1:8" hidden="1" x14ac:dyDescent="0.3">
      <c r="A102" s="9" t="s">
        <v>40</v>
      </c>
      <c r="B102" s="45">
        <v>185730122</v>
      </c>
      <c r="C102" s="7">
        <v>132508070</v>
      </c>
      <c r="D102" s="8">
        <v>114060799</v>
      </c>
      <c r="E102" s="6">
        <f t="shared" si="2"/>
        <v>53222052</v>
      </c>
      <c r="F102" s="13">
        <f t="shared" si="3"/>
        <v>0.4016514013071053</v>
      </c>
      <c r="G102" s="18" t="s">
        <v>113</v>
      </c>
      <c r="H102" s="18" t="s">
        <v>118</v>
      </c>
    </row>
    <row r="103" spans="1:8" hidden="1" x14ac:dyDescent="0.3">
      <c r="A103" s="9" t="s">
        <v>41</v>
      </c>
      <c r="B103" s="45">
        <v>573848733</v>
      </c>
      <c r="C103" s="7">
        <v>397046923</v>
      </c>
      <c r="D103" s="8">
        <v>136729396</v>
      </c>
      <c r="E103" s="6">
        <f t="shared" si="2"/>
        <v>176801810</v>
      </c>
      <c r="F103" s="13">
        <f t="shared" si="3"/>
        <v>0.4452919787518414</v>
      </c>
      <c r="G103" s="18" t="s">
        <v>113</v>
      </c>
      <c r="H103" s="18" t="s">
        <v>118</v>
      </c>
    </row>
    <row r="104" spans="1:8" hidden="1" x14ac:dyDescent="0.3">
      <c r="A104" s="14" t="s">
        <v>42</v>
      </c>
      <c r="B104" s="44">
        <v>1586059349</v>
      </c>
      <c r="C104" s="7">
        <v>543402239</v>
      </c>
      <c r="D104" s="8">
        <v>2054732724</v>
      </c>
      <c r="E104" s="6">
        <f t="shared" si="2"/>
        <v>1042657110</v>
      </c>
      <c r="F104" s="13">
        <f t="shared" si="3"/>
        <v>1.9187574786566164</v>
      </c>
      <c r="G104" s="18" t="s">
        <v>113</v>
      </c>
      <c r="H104" s="18" t="s">
        <v>118</v>
      </c>
    </row>
    <row r="105" spans="1:8" hidden="1" x14ac:dyDescent="0.3">
      <c r="A105" s="14" t="s">
        <v>43</v>
      </c>
      <c r="B105" s="44">
        <v>767508</v>
      </c>
      <c r="C105" s="7">
        <v>5150262</v>
      </c>
      <c r="D105" s="8">
        <v>14246302</v>
      </c>
      <c r="E105" s="6">
        <f t="shared" si="2"/>
        <v>-4382754</v>
      </c>
      <c r="F105" s="13">
        <f t="shared" si="3"/>
        <v>-0.85097690175761931</v>
      </c>
      <c r="G105" s="18" t="s">
        <v>113</v>
      </c>
      <c r="H105" s="18" t="s">
        <v>118</v>
      </c>
    </row>
    <row r="106" spans="1:8" hidden="1" x14ac:dyDescent="0.3">
      <c r="A106" s="9" t="s">
        <v>44</v>
      </c>
      <c r="B106" s="45">
        <v>13119153</v>
      </c>
      <c r="C106" s="7">
        <v>6791845</v>
      </c>
      <c r="D106" s="8">
        <v>5035971</v>
      </c>
      <c r="E106" s="6">
        <f t="shared" si="2"/>
        <v>6327308</v>
      </c>
      <c r="F106" s="13">
        <f t="shared" si="3"/>
        <v>0.93160371003755238</v>
      </c>
      <c r="G106" s="18" t="s">
        <v>113</v>
      </c>
      <c r="H106" s="18" t="s">
        <v>118</v>
      </c>
    </row>
    <row r="107" spans="1:8" hidden="1" x14ac:dyDescent="0.3">
      <c r="A107" s="9" t="s">
        <v>45</v>
      </c>
      <c r="B107" s="45">
        <v>99028114</v>
      </c>
      <c r="C107" s="7">
        <v>158949956</v>
      </c>
      <c r="D107" s="8">
        <v>60321493</v>
      </c>
      <c r="E107" s="6">
        <f t="shared" si="2"/>
        <v>-59921842</v>
      </c>
      <c r="F107" s="13">
        <f t="shared" si="3"/>
        <v>-0.37698558406647181</v>
      </c>
      <c r="G107" s="18" t="s">
        <v>113</v>
      </c>
      <c r="H107" s="18" t="s">
        <v>118</v>
      </c>
    </row>
    <row r="108" spans="1:8" hidden="1" x14ac:dyDescent="0.3">
      <c r="A108" s="14" t="s">
        <v>46</v>
      </c>
      <c r="B108" s="44">
        <v>1146175</v>
      </c>
      <c r="C108" s="7">
        <v>195930</v>
      </c>
      <c r="D108" s="8">
        <v>18522189</v>
      </c>
      <c r="E108" s="6">
        <f t="shared" si="2"/>
        <v>950245</v>
      </c>
      <c r="F108" s="13">
        <f t="shared" si="3"/>
        <v>4.8499208901138164</v>
      </c>
      <c r="G108" s="18" t="s">
        <v>113</v>
      </c>
      <c r="H108" s="18" t="s">
        <v>118</v>
      </c>
    </row>
    <row r="109" spans="1:8" hidden="1" x14ac:dyDescent="0.3">
      <c r="A109" s="9" t="s">
        <v>47</v>
      </c>
      <c r="B109" s="45">
        <v>136329789</v>
      </c>
      <c r="C109" s="7">
        <v>198665896</v>
      </c>
      <c r="D109" s="8">
        <v>125316203</v>
      </c>
      <c r="E109" s="6">
        <f t="shared" si="2"/>
        <v>-62336107</v>
      </c>
      <c r="F109" s="13">
        <f t="shared" si="3"/>
        <v>-0.3137735678598807</v>
      </c>
      <c r="G109" s="18" t="s">
        <v>113</v>
      </c>
      <c r="H109" s="18" t="s">
        <v>118</v>
      </c>
    </row>
    <row r="110" spans="1:8" x14ac:dyDescent="0.3">
      <c r="A110" s="14" t="s">
        <v>48</v>
      </c>
      <c r="B110" s="44">
        <v>1101686485</v>
      </c>
      <c r="C110" s="7">
        <v>1292401130</v>
      </c>
      <c r="D110" s="8">
        <v>2219649393</v>
      </c>
      <c r="E110" s="6">
        <f t="shared" si="2"/>
        <v>-190714645</v>
      </c>
      <c r="F110" s="13">
        <f t="shared" si="3"/>
        <v>-0.14756613915990618</v>
      </c>
      <c r="G110" s="18" t="s">
        <v>115</v>
      </c>
      <c r="H110" s="18" t="s">
        <v>117</v>
      </c>
    </row>
    <row r="111" spans="1:8" x14ac:dyDescent="0.3">
      <c r="A111" s="14" t="s">
        <v>49</v>
      </c>
      <c r="B111" s="44">
        <v>3331750806</v>
      </c>
      <c r="C111" s="7">
        <v>1628910140</v>
      </c>
      <c r="D111" s="8">
        <v>2575927015</v>
      </c>
      <c r="E111" s="6">
        <f t="shared" si="2"/>
        <v>1702840666</v>
      </c>
      <c r="F111" s="13">
        <f t="shared" si="3"/>
        <v>1.0453864975019431</v>
      </c>
      <c r="G111" s="18" t="s">
        <v>115</v>
      </c>
      <c r="H111" s="18" t="s">
        <v>117</v>
      </c>
    </row>
    <row r="112" spans="1:8" hidden="1" x14ac:dyDescent="0.3">
      <c r="A112" s="9" t="s">
        <v>50</v>
      </c>
      <c r="B112" s="45">
        <v>12303793071</v>
      </c>
      <c r="C112" s="7">
        <v>13008112454</v>
      </c>
      <c r="D112" s="7">
        <v>0</v>
      </c>
      <c r="E112" s="6">
        <f t="shared" si="2"/>
        <v>-704319383</v>
      </c>
      <c r="F112" s="13">
        <f t="shared" si="3"/>
        <v>-5.414462593943993E-2</v>
      </c>
      <c r="G112" s="18" t="s">
        <v>113</v>
      </c>
      <c r="H112" s="18" t="s">
        <v>118</v>
      </c>
    </row>
    <row r="113" spans="1:8" x14ac:dyDescent="0.3">
      <c r="A113" s="9" t="s">
        <v>51</v>
      </c>
      <c r="B113" s="45">
        <v>4790875871</v>
      </c>
      <c r="C113" s="7">
        <v>3990736313</v>
      </c>
      <c r="D113" s="7">
        <v>0</v>
      </c>
      <c r="E113" s="6">
        <f t="shared" si="2"/>
        <v>800139558</v>
      </c>
      <c r="F113" s="13">
        <f t="shared" si="3"/>
        <v>0.20049923002767936</v>
      </c>
      <c r="G113" s="18" t="s">
        <v>115</v>
      </c>
      <c r="H113" s="18" t="s">
        <v>117</v>
      </c>
    </row>
    <row r="114" spans="1:8" hidden="1" x14ac:dyDescent="0.3">
      <c r="A114" s="56" t="s">
        <v>52</v>
      </c>
      <c r="B114" s="57">
        <v>7082957674</v>
      </c>
      <c r="C114" s="58">
        <v>6880710482</v>
      </c>
      <c r="D114" s="58">
        <v>0</v>
      </c>
      <c r="E114" s="59">
        <f t="shared" si="2"/>
        <v>202247192</v>
      </c>
      <c r="F114" s="60">
        <f t="shared" si="3"/>
        <v>2.9393358800530914E-2</v>
      </c>
      <c r="G114" s="61" t="s">
        <v>113</v>
      </c>
      <c r="H114" s="61" t="s">
        <v>118</v>
      </c>
    </row>
    <row r="115" spans="1:8" x14ac:dyDescent="0.3">
      <c r="A115" s="9" t="s">
        <v>144</v>
      </c>
      <c r="B115" s="45">
        <v>3986445019</v>
      </c>
      <c r="C115" s="7"/>
      <c r="D115" s="7"/>
      <c r="E115" s="6">
        <f t="shared" si="2"/>
        <v>3986445019</v>
      </c>
      <c r="F115" s="13" t="e">
        <f t="shared" si="3"/>
        <v>#DIV/0!</v>
      </c>
      <c r="G115" s="18" t="s">
        <v>115</v>
      </c>
      <c r="H115" s="61" t="s">
        <v>118</v>
      </c>
    </row>
    <row r="116" spans="1:8" x14ac:dyDescent="0.3">
      <c r="A116" s="9" t="s">
        <v>145</v>
      </c>
      <c r="B116" s="45">
        <v>3153266153</v>
      </c>
      <c r="C116" s="7"/>
      <c r="D116" s="7"/>
      <c r="E116" s="6">
        <f t="shared" si="2"/>
        <v>3153266153</v>
      </c>
      <c r="F116" s="13" t="e">
        <f t="shared" si="3"/>
        <v>#DIV/0!</v>
      </c>
      <c r="G116" s="18" t="s">
        <v>115</v>
      </c>
      <c r="H116" s="61" t="s">
        <v>118</v>
      </c>
    </row>
    <row r="117" spans="1:8" x14ac:dyDescent="0.3">
      <c r="A117" s="9" t="s">
        <v>146</v>
      </c>
      <c r="B117" s="45">
        <v>2079641205</v>
      </c>
      <c r="C117" s="7"/>
      <c r="D117" s="7"/>
      <c r="E117" s="6">
        <f t="shared" si="2"/>
        <v>2079641205</v>
      </c>
      <c r="F117" s="13" t="e">
        <f t="shared" si="3"/>
        <v>#DIV/0!</v>
      </c>
      <c r="G117" s="18" t="s">
        <v>115</v>
      </c>
      <c r="H117" s="61" t="s">
        <v>118</v>
      </c>
    </row>
    <row r="118" spans="1:8" x14ac:dyDescent="0.3">
      <c r="A118" s="9" t="s">
        <v>147</v>
      </c>
      <c r="B118" s="45">
        <v>3484823220</v>
      </c>
      <c r="C118" s="7"/>
      <c r="D118" s="7"/>
      <c r="E118" s="6">
        <f t="shared" si="2"/>
        <v>3484823220</v>
      </c>
      <c r="F118" s="13" t="e">
        <f t="shared" si="3"/>
        <v>#DIV/0!</v>
      </c>
      <c r="G118" s="18" t="s">
        <v>115</v>
      </c>
      <c r="H118" s="18" t="s">
        <v>117</v>
      </c>
    </row>
    <row r="119" spans="1:8" x14ac:dyDescent="0.3">
      <c r="A119" s="9" t="s">
        <v>148</v>
      </c>
      <c r="B119" s="45">
        <v>1361000000</v>
      </c>
      <c r="C119" s="7"/>
      <c r="D119" s="7"/>
      <c r="E119" s="6">
        <f t="shared" si="2"/>
        <v>1361000000</v>
      </c>
      <c r="F119" s="13" t="e">
        <f t="shared" si="3"/>
        <v>#DIV/0!</v>
      </c>
      <c r="G119" s="18" t="s">
        <v>115</v>
      </c>
      <c r="H119" s="18" t="s">
        <v>117</v>
      </c>
    </row>
    <row r="120" spans="1:8" x14ac:dyDescent="0.3">
      <c r="A120" s="9" t="s">
        <v>149</v>
      </c>
      <c r="B120" s="45">
        <v>11485028404</v>
      </c>
      <c r="C120" s="7"/>
      <c r="D120" s="7"/>
      <c r="E120" s="6">
        <f t="shared" si="2"/>
        <v>11485028404</v>
      </c>
      <c r="F120" s="13" t="e">
        <f t="shared" si="3"/>
        <v>#DIV/0!</v>
      </c>
      <c r="G120" s="18" t="s">
        <v>115</v>
      </c>
      <c r="H120" s="18" t="s">
        <v>117</v>
      </c>
    </row>
    <row r="121" spans="1:8" hidden="1" x14ac:dyDescent="0.3">
      <c r="A121" s="9" t="s">
        <v>150</v>
      </c>
      <c r="B121" s="45">
        <v>1823805087</v>
      </c>
      <c r="C121" s="7"/>
      <c r="D121" s="7"/>
      <c r="E121" s="6">
        <f t="shared" si="2"/>
        <v>1823805087</v>
      </c>
      <c r="F121" s="13" t="e">
        <f t="shared" si="3"/>
        <v>#DIV/0!</v>
      </c>
      <c r="G121" s="61" t="s">
        <v>113</v>
      </c>
      <c r="H121" s="61" t="s">
        <v>118</v>
      </c>
    </row>
    <row r="122" spans="1:8" hidden="1" x14ac:dyDescent="0.3">
      <c r="A122" s="9" t="s">
        <v>151</v>
      </c>
      <c r="B122" s="45">
        <v>3676244210</v>
      </c>
      <c r="C122" s="7"/>
      <c r="D122" s="7"/>
      <c r="E122" s="6">
        <f t="shared" si="2"/>
        <v>3676244210</v>
      </c>
      <c r="F122" s="13" t="e">
        <f t="shared" si="3"/>
        <v>#DIV/0!</v>
      </c>
      <c r="G122" s="61" t="s">
        <v>113</v>
      </c>
      <c r="H122" s="61" t="s">
        <v>118</v>
      </c>
    </row>
    <row r="123" spans="1:8" x14ac:dyDescent="0.3">
      <c r="A123" s="9" t="s">
        <v>152</v>
      </c>
      <c r="B123" s="45">
        <v>2375512047</v>
      </c>
      <c r="C123" s="7"/>
      <c r="D123" s="7"/>
      <c r="E123" s="6">
        <f t="shared" si="2"/>
        <v>2375512047</v>
      </c>
      <c r="F123" s="13" t="e">
        <f t="shared" si="3"/>
        <v>#DIV/0!</v>
      </c>
      <c r="G123" s="18" t="s">
        <v>115</v>
      </c>
      <c r="H123" s="61" t="s">
        <v>118</v>
      </c>
    </row>
    <row r="124" spans="1:8" x14ac:dyDescent="0.3">
      <c r="A124" s="9" t="s">
        <v>153</v>
      </c>
      <c r="B124" s="45">
        <v>19288189195</v>
      </c>
      <c r="C124" s="7"/>
      <c r="D124" s="7"/>
      <c r="E124" s="6">
        <f t="shared" si="2"/>
        <v>19288189195</v>
      </c>
      <c r="F124" s="13" t="e">
        <f t="shared" si="3"/>
        <v>#DIV/0!</v>
      </c>
      <c r="G124" s="18" t="s">
        <v>115</v>
      </c>
      <c r="H124" s="61" t="s">
        <v>118</v>
      </c>
    </row>
    <row r="125" spans="1:8" hidden="1" x14ac:dyDescent="0.3">
      <c r="A125" s="9" t="s">
        <v>154</v>
      </c>
      <c r="B125" s="45">
        <v>52624443</v>
      </c>
      <c r="C125" s="7"/>
      <c r="D125" s="7"/>
      <c r="E125" s="6">
        <f t="shared" si="2"/>
        <v>52624443</v>
      </c>
      <c r="F125" s="13" t="e">
        <f t="shared" si="3"/>
        <v>#DIV/0!</v>
      </c>
      <c r="G125" s="61" t="s">
        <v>113</v>
      </c>
      <c r="H125" s="61" t="s">
        <v>118</v>
      </c>
    </row>
    <row r="126" spans="1:8" hidden="1" x14ac:dyDescent="0.3">
      <c r="A126" s="9" t="s">
        <v>155</v>
      </c>
      <c r="B126" s="45">
        <v>296933135</v>
      </c>
      <c r="C126" s="7"/>
      <c r="D126" s="7"/>
      <c r="E126" s="6">
        <f t="shared" si="2"/>
        <v>296933135</v>
      </c>
      <c r="F126" s="13" t="e">
        <f t="shared" si="3"/>
        <v>#DIV/0!</v>
      </c>
      <c r="G126" s="61" t="s">
        <v>113</v>
      </c>
      <c r="H126" s="61" t="s">
        <v>118</v>
      </c>
    </row>
    <row r="127" spans="1:8" hidden="1" x14ac:dyDescent="0.3">
      <c r="A127" s="9" t="s">
        <v>156</v>
      </c>
      <c r="B127" s="45">
        <v>164132</v>
      </c>
      <c r="C127" s="7"/>
      <c r="D127" s="7"/>
      <c r="E127" s="6">
        <f t="shared" si="2"/>
        <v>164132</v>
      </c>
      <c r="F127" s="13" t="e">
        <f t="shared" si="3"/>
        <v>#DIV/0!</v>
      </c>
      <c r="G127" s="61" t="s">
        <v>113</v>
      </c>
      <c r="H127" s="61" t="s">
        <v>118</v>
      </c>
    </row>
    <row r="128" spans="1:8" x14ac:dyDescent="0.3">
      <c r="A128" s="9" t="s">
        <v>157</v>
      </c>
      <c r="B128" s="45">
        <v>11718585</v>
      </c>
      <c r="C128" s="7"/>
      <c r="D128" s="7"/>
      <c r="E128" s="6">
        <f t="shared" si="2"/>
        <v>11718585</v>
      </c>
      <c r="F128" s="13" t="e">
        <f t="shared" si="3"/>
        <v>#DIV/0!</v>
      </c>
      <c r="G128" s="18" t="s">
        <v>115</v>
      </c>
      <c r="H128" s="18" t="s">
        <v>117</v>
      </c>
    </row>
    <row r="129" spans="1:8" hidden="1" x14ac:dyDescent="0.3">
      <c r="A129" s="9" t="s">
        <v>158</v>
      </c>
      <c r="B129" s="45">
        <v>88212019</v>
      </c>
      <c r="C129" s="7"/>
      <c r="D129" s="7"/>
      <c r="E129" s="6">
        <f t="shared" si="2"/>
        <v>88212019</v>
      </c>
      <c r="F129" s="13" t="e">
        <f t="shared" si="3"/>
        <v>#DIV/0!</v>
      </c>
      <c r="G129" s="61" t="s">
        <v>113</v>
      </c>
      <c r="H129" s="61" t="s">
        <v>118</v>
      </c>
    </row>
    <row r="130" spans="1:8" hidden="1" x14ac:dyDescent="0.3">
      <c r="A130" s="9" t="s">
        <v>159</v>
      </c>
      <c r="B130" s="45">
        <v>91156103</v>
      </c>
      <c r="C130" s="7"/>
      <c r="D130" s="7"/>
      <c r="E130" s="6">
        <f t="shared" si="2"/>
        <v>91156103</v>
      </c>
      <c r="F130" s="13" t="e">
        <f t="shared" si="3"/>
        <v>#DIV/0!</v>
      </c>
      <c r="G130" s="61" t="s">
        <v>113</v>
      </c>
      <c r="H130" s="61" t="s">
        <v>118</v>
      </c>
    </row>
    <row r="131" spans="1:8" x14ac:dyDescent="0.3">
      <c r="A131" s="9" t="s">
        <v>160</v>
      </c>
      <c r="B131" s="45">
        <v>4319178723</v>
      </c>
      <c r="C131" s="7"/>
      <c r="D131" s="7"/>
      <c r="E131" s="6">
        <f t="shared" si="2"/>
        <v>4319178723</v>
      </c>
      <c r="F131" s="13" t="e">
        <f t="shared" si="3"/>
        <v>#DIV/0!</v>
      </c>
      <c r="G131" s="18" t="s">
        <v>115</v>
      </c>
      <c r="H131" s="61" t="s">
        <v>118</v>
      </c>
    </row>
    <row r="132" spans="1:8" x14ac:dyDescent="0.3">
      <c r="A132" s="9" t="s">
        <v>161</v>
      </c>
      <c r="B132" s="45">
        <v>4029070919</v>
      </c>
      <c r="C132" s="7"/>
      <c r="D132" s="7"/>
      <c r="E132" s="6">
        <f t="shared" ref="E132:E140" si="4">B132-C132</f>
        <v>4029070919</v>
      </c>
      <c r="F132" s="13" t="e">
        <f t="shared" ref="F132:F140" si="5">E132/C132</f>
        <v>#DIV/0!</v>
      </c>
      <c r="G132" s="18" t="s">
        <v>115</v>
      </c>
      <c r="H132" s="61" t="s">
        <v>118</v>
      </c>
    </row>
    <row r="133" spans="1:8" hidden="1" x14ac:dyDescent="0.3">
      <c r="A133" s="9" t="s">
        <v>162</v>
      </c>
      <c r="B133" s="45">
        <v>1442568477</v>
      </c>
      <c r="C133" s="7"/>
      <c r="D133" s="7"/>
      <c r="E133" s="6">
        <f t="shared" si="4"/>
        <v>1442568477</v>
      </c>
      <c r="F133" s="13" t="e">
        <f t="shared" si="5"/>
        <v>#DIV/0!</v>
      </c>
      <c r="G133" s="61" t="s">
        <v>113</v>
      </c>
      <c r="H133" s="61" t="s">
        <v>118</v>
      </c>
    </row>
    <row r="134" spans="1:8" hidden="1" x14ac:dyDescent="0.3">
      <c r="A134" s="9" t="s">
        <v>163</v>
      </c>
      <c r="B134" s="45">
        <v>285155692</v>
      </c>
      <c r="C134" s="7"/>
      <c r="D134" s="7"/>
      <c r="E134" s="6">
        <f t="shared" si="4"/>
        <v>285155692</v>
      </c>
      <c r="F134" s="13" t="e">
        <f t="shared" si="5"/>
        <v>#DIV/0!</v>
      </c>
      <c r="G134" s="61" t="s">
        <v>113</v>
      </c>
      <c r="H134" s="61" t="s">
        <v>118</v>
      </c>
    </row>
    <row r="135" spans="1:8" hidden="1" x14ac:dyDescent="0.3">
      <c r="A135" s="9" t="s">
        <v>164</v>
      </c>
      <c r="B135" s="45">
        <v>445605931</v>
      </c>
      <c r="C135" s="7"/>
      <c r="D135" s="7"/>
      <c r="E135" s="6">
        <f t="shared" si="4"/>
        <v>445605931</v>
      </c>
      <c r="F135" s="13" t="e">
        <f t="shared" si="5"/>
        <v>#DIV/0!</v>
      </c>
      <c r="G135" s="61" t="s">
        <v>113</v>
      </c>
      <c r="H135" s="61" t="s">
        <v>118</v>
      </c>
    </row>
    <row r="136" spans="1:8" hidden="1" x14ac:dyDescent="0.3">
      <c r="A136" s="9" t="s">
        <v>165</v>
      </c>
      <c r="B136" s="45">
        <v>1780094805</v>
      </c>
      <c r="C136" s="7"/>
      <c r="D136" s="7"/>
      <c r="E136" s="6">
        <f t="shared" si="4"/>
        <v>1780094805</v>
      </c>
      <c r="F136" s="13" t="e">
        <f t="shared" si="5"/>
        <v>#DIV/0!</v>
      </c>
      <c r="G136" s="61" t="s">
        <v>113</v>
      </c>
      <c r="H136" s="61" t="s">
        <v>118</v>
      </c>
    </row>
    <row r="137" spans="1:8" x14ac:dyDescent="0.3">
      <c r="A137" s="9" t="s">
        <v>166</v>
      </c>
      <c r="B137" s="45">
        <v>8861556246</v>
      </c>
      <c r="C137" s="7"/>
      <c r="D137" s="7"/>
      <c r="E137" s="6">
        <f t="shared" si="4"/>
        <v>8861556246</v>
      </c>
      <c r="F137" s="13" t="e">
        <f t="shared" si="5"/>
        <v>#DIV/0!</v>
      </c>
      <c r="G137" s="18" t="s">
        <v>115</v>
      </c>
      <c r="H137" s="61" t="s">
        <v>118</v>
      </c>
    </row>
    <row r="138" spans="1:8" x14ac:dyDescent="0.3">
      <c r="A138" s="9" t="s">
        <v>167</v>
      </c>
      <c r="B138" s="45">
        <v>14143290156</v>
      </c>
      <c r="C138" s="7"/>
      <c r="D138" s="7"/>
      <c r="E138" s="6">
        <f>B138-C138</f>
        <v>14143290156</v>
      </c>
      <c r="F138" s="13" t="e">
        <f t="shared" si="5"/>
        <v>#DIV/0!</v>
      </c>
      <c r="G138" s="18" t="s">
        <v>115</v>
      </c>
      <c r="H138" s="61" t="s">
        <v>118</v>
      </c>
    </row>
    <row r="139" spans="1:8" hidden="1" x14ac:dyDescent="0.3">
      <c r="A139" s="9" t="s">
        <v>168</v>
      </c>
      <c r="B139" s="45">
        <v>359156753</v>
      </c>
      <c r="C139" s="7"/>
      <c r="D139" s="7"/>
      <c r="E139" s="6">
        <f t="shared" si="4"/>
        <v>359156753</v>
      </c>
      <c r="F139" s="13" t="e">
        <f t="shared" si="5"/>
        <v>#DIV/0!</v>
      </c>
      <c r="G139" s="61" t="s">
        <v>113</v>
      </c>
      <c r="H139" s="61" t="s">
        <v>118</v>
      </c>
    </row>
    <row r="140" spans="1:8" ht="15.5" x14ac:dyDescent="0.3">
      <c r="A140" s="23" t="s">
        <v>124</v>
      </c>
      <c r="B140" s="24">
        <f>SUBTOTAL(9,B5:B139)</f>
        <v>254536430422</v>
      </c>
      <c r="C140" s="24">
        <f>SUBTOTAL(9,C5:C139)</f>
        <v>201272741655</v>
      </c>
      <c r="D140" s="24">
        <f>SUBTOTAL(9,D5:D139)</f>
        <v>165683640982</v>
      </c>
      <c r="E140" s="62">
        <f t="shared" si="4"/>
        <v>53263688767</v>
      </c>
      <c r="F140" s="63">
        <f t="shared" si="5"/>
        <v>0.26463438779156129</v>
      </c>
      <c r="G140" s="25"/>
    </row>
    <row r="141" spans="1:8" x14ac:dyDescent="0.3">
      <c r="A141" s="32" t="s">
        <v>126</v>
      </c>
      <c r="B141" s="32"/>
    </row>
    <row r="142" spans="1:8" x14ac:dyDescent="0.3">
      <c r="A142" s="32" t="s">
        <v>127</v>
      </c>
      <c r="B142" s="32"/>
    </row>
    <row r="143" spans="1:8" hidden="1" x14ac:dyDescent="0.3">
      <c r="C143" s="22">
        <f>Terrestre!B115+'Aguas Someras'!B115+'Aguas Profundas'!B115</f>
        <v>11959335057</v>
      </c>
      <c r="D143" s="22">
        <f>Terrestre!C115+'Aguas Someras'!C115+'Aguas Profundas'!C115</f>
        <v>0</v>
      </c>
      <c r="E143" s="22">
        <f>Terrestre!D115+'Aguas Someras'!D115+'Aguas Profundas'!D115</f>
        <v>0</v>
      </c>
    </row>
    <row r="144" spans="1:8" hidden="1" x14ac:dyDescent="0.3">
      <c r="C144" s="26">
        <f>C143-C3</f>
        <v>-349549682539</v>
      </c>
      <c r="D144" s="26">
        <f t="shared" ref="D144:E144" si="6">D143-D3</f>
        <v>-268137252627</v>
      </c>
      <c r="E144" s="26">
        <f t="shared" si="6"/>
        <v>-39729985095</v>
      </c>
    </row>
  </sheetData>
  <sheetProtection algorithmName="SHA-512" hashValue="rD1VBe1hAWdZMQcwlGf7W1ZMAgY6pKOuDxPmC1JbRa7Yj94KA9VIQaN9seywq5/cz+yigDy8DrgcSc8Jsdd/Mg==" saltValue="gleM/mpWqX69SdIWnMW6Zw==" spinCount="100000" sheet="1" objects="1" scenarios="1"/>
  <autoFilter ref="A2:G139" xr:uid="{00000000-0001-0000-0000-000000000000}">
    <filterColumn colId="3" showButton="0"/>
    <filterColumn colId="6">
      <filters>
        <filter val="Aguas Someras"/>
      </filters>
    </filterColumn>
  </autoFilter>
  <mergeCells count="4">
    <mergeCell ref="G2:G3"/>
    <mergeCell ref="A1:H1"/>
    <mergeCell ref="E2:F2"/>
    <mergeCell ref="H2:H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7397C-F3E5-4F20-99C4-F0AFAD85F132}">
  <sheetPr filterMode="1">
    <tabColor theme="6" tint="0.39997558519241921"/>
  </sheetPr>
  <dimension ref="A1:H144"/>
  <sheetViews>
    <sheetView showGridLines="0" workbookViewId="0">
      <selection activeCell="G153" sqref="G153"/>
    </sheetView>
  </sheetViews>
  <sheetFormatPr defaultRowHeight="11.5" x14ac:dyDescent="0.3"/>
  <cols>
    <col min="1" max="1" width="42" style="2" customWidth="1"/>
    <col min="2" max="2" width="18.19921875" style="2" customWidth="1"/>
    <col min="3" max="4" width="19.796875" style="3" customWidth="1"/>
    <col min="5" max="5" width="21.296875" style="3" customWidth="1"/>
    <col min="6" max="6" width="11" style="2" bestFit="1" customWidth="1"/>
    <col min="7" max="7" width="19.09765625" style="1" customWidth="1"/>
    <col min="8" max="8" width="17.8984375" style="1" bestFit="1" customWidth="1"/>
    <col min="9" max="16384" width="8.796875" style="2"/>
  </cols>
  <sheetData>
    <row r="1" spans="1:8" ht="33.5" customHeight="1" x14ac:dyDescent="0.3">
      <c r="A1" s="70" t="s">
        <v>125</v>
      </c>
      <c r="B1" s="70"/>
      <c r="C1" s="70"/>
      <c r="D1" s="70"/>
      <c r="E1" s="70"/>
      <c r="F1" s="70"/>
      <c r="G1" s="70"/>
      <c r="H1" s="70"/>
    </row>
    <row r="2" spans="1:8" ht="12" customHeight="1" x14ac:dyDescent="0.3">
      <c r="A2" s="4" t="s">
        <v>54</v>
      </c>
      <c r="B2" s="5">
        <v>2023</v>
      </c>
      <c r="C2" s="5">
        <v>2022</v>
      </c>
      <c r="D2" s="5">
        <v>2021</v>
      </c>
      <c r="E2" s="66" t="s">
        <v>169</v>
      </c>
      <c r="F2" s="67"/>
      <c r="G2" s="68" t="s">
        <v>122</v>
      </c>
      <c r="H2" s="68" t="s">
        <v>123</v>
      </c>
    </row>
    <row r="3" spans="1:8" ht="34" hidden="1" customHeight="1" x14ac:dyDescent="0.3">
      <c r="A3" s="21" t="s">
        <v>124</v>
      </c>
      <c r="B3" s="19">
        <f>SUM(B4:B139)</f>
        <v>401239002691</v>
      </c>
      <c r="C3" s="19">
        <f>SUM(C4:C114)</f>
        <v>361509017596</v>
      </c>
      <c r="D3" s="19">
        <f>SUM(D4:D114)</f>
        <v>268137252627</v>
      </c>
      <c r="E3" s="20">
        <f>B3-C3</f>
        <v>39729985095</v>
      </c>
      <c r="F3" s="12">
        <f>E3/C3</f>
        <v>0.10990039849960191</v>
      </c>
      <c r="G3" s="69"/>
      <c r="H3" s="69"/>
    </row>
    <row r="4" spans="1:8" hidden="1" x14ac:dyDescent="0.3">
      <c r="A4" s="14" t="s">
        <v>0</v>
      </c>
      <c r="B4" s="44">
        <v>3333731530</v>
      </c>
      <c r="C4" s="7">
        <v>1835737900</v>
      </c>
      <c r="D4" s="8">
        <v>2850400440</v>
      </c>
      <c r="E4" s="6">
        <f t="shared" ref="E4:E67" si="0">B4-C4</f>
        <v>1497993630</v>
      </c>
      <c r="F4" s="13">
        <f t="shared" ref="F4:F67" si="1">E4/C4</f>
        <v>0.81601716127340396</v>
      </c>
      <c r="G4" s="18" t="s">
        <v>113</v>
      </c>
      <c r="H4" s="18" t="s">
        <v>114</v>
      </c>
    </row>
    <row r="5" spans="1:8" hidden="1" x14ac:dyDescent="0.3">
      <c r="A5" s="9" t="s">
        <v>1</v>
      </c>
      <c r="B5" s="45">
        <v>1500386845</v>
      </c>
      <c r="C5" s="7">
        <v>1077490978</v>
      </c>
      <c r="D5" s="8">
        <v>295230439</v>
      </c>
      <c r="E5" s="6">
        <f t="shared" si="0"/>
        <v>422895867</v>
      </c>
      <c r="F5" s="13">
        <f t="shared" si="1"/>
        <v>0.39248204916292118</v>
      </c>
      <c r="G5" s="18" t="s">
        <v>115</v>
      </c>
      <c r="H5" s="18" t="s">
        <v>114</v>
      </c>
    </row>
    <row r="6" spans="1:8" hidden="1" x14ac:dyDescent="0.3">
      <c r="A6" s="14" t="s">
        <v>2</v>
      </c>
      <c r="B6" s="44">
        <v>3204626531</v>
      </c>
      <c r="C6" s="7">
        <v>3193730210</v>
      </c>
      <c r="D6" s="8">
        <v>4708958221</v>
      </c>
      <c r="E6" s="6">
        <f t="shared" si="0"/>
        <v>10896321</v>
      </c>
      <c r="F6" s="13">
        <f t="shared" si="1"/>
        <v>3.4117850549436361E-3</v>
      </c>
      <c r="G6" s="18" t="s">
        <v>113</v>
      </c>
      <c r="H6" s="18" t="s">
        <v>114</v>
      </c>
    </row>
    <row r="7" spans="1:8" hidden="1" x14ac:dyDescent="0.3">
      <c r="A7" s="14" t="s">
        <v>3</v>
      </c>
      <c r="B7" s="44">
        <v>17414892379</v>
      </c>
      <c r="C7" s="7">
        <v>14290533423</v>
      </c>
      <c r="D7" s="8">
        <v>15862939949</v>
      </c>
      <c r="E7" s="6">
        <f t="shared" si="0"/>
        <v>3124358956</v>
      </c>
      <c r="F7" s="13">
        <f t="shared" si="1"/>
        <v>0.21863137389759563</v>
      </c>
      <c r="G7" s="18" t="s">
        <v>115</v>
      </c>
      <c r="H7" s="18" t="s">
        <v>116</v>
      </c>
    </row>
    <row r="8" spans="1:8" hidden="1" x14ac:dyDescent="0.3">
      <c r="A8" s="9" t="s">
        <v>4</v>
      </c>
      <c r="B8" s="45">
        <v>3579247216</v>
      </c>
      <c r="C8" s="7">
        <v>5595848703</v>
      </c>
      <c r="D8" s="8">
        <v>1968169669</v>
      </c>
      <c r="E8" s="6">
        <f t="shared" si="0"/>
        <v>-2016601487</v>
      </c>
      <c r="F8" s="13">
        <f t="shared" si="1"/>
        <v>-0.36037455514458</v>
      </c>
      <c r="G8" s="18" t="s">
        <v>115</v>
      </c>
      <c r="H8" s="18" t="s">
        <v>117</v>
      </c>
    </row>
    <row r="9" spans="1:8" hidden="1" x14ac:dyDescent="0.3">
      <c r="A9" s="14" t="s">
        <v>5</v>
      </c>
      <c r="B9" s="45">
        <v>7832872634</v>
      </c>
      <c r="C9" s="7">
        <v>3555240351</v>
      </c>
      <c r="D9" s="8">
        <v>4593403882</v>
      </c>
      <c r="E9" s="6">
        <f t="shared" si="0"/>
        <v>4277632283</v>
      </c>
      <c r="F9" s="13">
        <f t="shared" si="1"/>
        <v>1.2031907439947933</v>
      </c>
      <c r="G9" s="18" t="s">
        <v>113</v>
      </c>
      <c r="H9" s="18" t="s">
        <v>114</v>
      </c>
    </row>
    <row r="10" spans="1:8" hidden="1" x14ac:dyDescent="0.3">
      <c r="A10" s="15" t="s">
        <v>26</v>
      </c>
      <c r="B10" s="46">
        <v>7300000</v>
      </c>
      <c r="C10" s="7">
        <v>0</v>
      </c>
      <c r="D10" s="8">
        <v>7934848</v>
      </c>
      <c r="E10" s="6">
        <f t="shared" si="0"/>
        <v>7300000</v>
      </c>
      <c r="F10" s="13" t="e">
        <f t="shared" si="1"/>
        <v>#DIV/0!</v>
      </c>
      <c r="G10" s="18" t="s">
        <v>113</v>
      </c>
      <c r="H10" s="18" t="s">
        <v>118</v>
      </c>
    </row>
    <row r="11" spans="1:8" hidden="1" x14ac:dyDescent="0.3">
      <c r="A11" s="9" t="s">
        <v>6</v>
      </c>
      <c r="B11" s="45">
        <v>4551253135</v>
      </c>
      <c r="C11" s="7">
        <v>24118016758</v>
      </c>
      <c r="D11" s="8">
        <v>4634337417</v>
      </c>
      <c r="E11" s="6">
        <f t="shared" si="0"/>
        <v>-19566763623</v>
      </c>
      <c r="F11" s="13">
        <f t="shared" si="1"/>
        <v>-0.81129239685554411</v>
      </c>
      <c r="G11" s="18" t="s">
        <v>113</v>
      </c>
      <c r="H11" s="18" t="s">
        <v>118</v>
      </c>
    </row>
    <row r="12" spans="1:8" hidden="1" x14ac:dyDescent="0.3">
      <c r="A12" s="9" t="s">
        <v>7</v>
      </c>
      <c r="B12" s="45">
        <v>21238727085</v>
      </c>
      <c r="C12" s="7">
        <v>13772434779</v>
      </c>
      <c r="D12" s="8">
        <v>12968402649</v>
      </c>
      <c r="E12" s="6">
        <f t="shared" si="0"/>
        <v>7466292306</v>
      </c>
      <c r="F12" s="13">
        <f t="shared" si="1"/>
        <v>0.54211854518160363</v>
      </c>
      <c r="G12" s="18" t="s">
        <v>115</v>
      </c>
      <c r="H12" s="18" t="s">
        <v>116</v>
      </c>
    </row>
    <row r="13" spans="1:8" hidden="1" x14ac:dyDescent="0.3">
      <c r="A13" s="9" t="s">
        <v>8</v>
      </c>
      <c r="B13" s="45">
        <v>3164319650</v>
      </c>
      <c r="C13" s="7">
        <v>3242327997</v>
      </c>
      <c r="D13" s="8">
        <v>1066082167</v>
      </c>
      <c r="E13" s="6">
        <f t="shared" si="0"/>
        <v>-78008347</v>
      </c>
      <c r="F13" s="13">
        <f t="shared" si="1"/>
        <v>-2.4059363232892567E-2</v>
      </c>
      <c r="G13" s="18" t="s">
        <v>113</v>
      </c>
      <c r="H13" s="18" t="s">
        <v>118</v>
      </c>
    </row>
    <row r="14" spans="1:8" hidden="1" x14ac:dyDescent="0.3">
      <c r="A14" s="9" t="s">
        <v>9</v>
      </c>
      <c r="B14" s="45">
        <v>28584765166</v>
      </c>
      <c r="C14" s="7">
        <v>62409253093</v>
      </c>
      <c r="D14" s="8">
        <v>51363441597</v>
      </c>
      <c r="E14" s="6">
        <f t="shared" si="0"/>
        <v>-33824487927</v>
      </c>
      <c r="F14" s="13">
        <f t="shared" si="1"/>
        <v>-0.54197873313106271</v>
      </c>
      <c r="G14" s="18" t="s">
        <v>115</v>
      </c>
      <c r="H14" s="18" t="s">
        <v>116</v>
      </c>
    </row>
    <row r="15" spans="1:8" hidden="1" x14ac:dyDescent="0.3">
      <c r="A15" s="9" t="s">
        <v>10</v>
      </c>
      <c r="B15" s="45">
        <v>7003990840</v>
      </c>
      <c r="C15" s="7">
        <v>2939502295</v>
      </c>
      <c r="D15" s="8">
        <v>2772720997</v>
      </c>
      <c r="E15" s="6">
        <f t="shared" si="0"/>
        <v>4064488545</v>
      </c>
      <c r="F15" s="13">
        <f t="shared" si="1"/>
        <v>1.3827131728774513</v>
      </c>
      <c r="G15" s="18" t="s">
        <v>113</v>
      </c>
      <c r="H15" s="18" t="s">
        <v>114</v>
      </c>
    </row>
    <row r="16" spans="1:8" hidden="1" x14ac:dyDescent="0.3">
      <c r="A16" s="14" t="s">
        <v>11</v>
      </c>
      <c r="B16" s="14">
        <v>0</v>
      </c>
      <c r="C16" s="7">
        <v>4470300059</v>
      </c>
      <c r="D16" s="8">
        <v>11626591460</v>
      </c>
      <c r="E16" s="6">
        <f t="shared" si="0"/>
        <v>-4470300059</v>
      </c>
      <c r="F16" s="13">
        <f t="shared" si="1"/>
        <v>-1</v>
      </c>
      <c r="G16" s="18" t="s">
        <v>115</v>
      </c>
      <c r="H16" s="18" t="s">
        <v>116</v>
      </c>
    </row>
    <row r="17" spans="1:8" hidden="1" x14ac:dyDescent="0.3">
      <c r="A17" s="9" t="s">
        <v>12</v>
      </c>
      <c r="B17" s="9">
        <v>0</v>
      </c>
      <c r="C17" s="7">
        <v>6318809663</v>
      </c>
      <c r="D17" s="8">
        <v>2212386626</v>
      </c>
      <c r="E17" s="6">
        <f t="shared" si="0"/>
        <v>-6318809663</v>
      </c>
      <c r="F17" s="13">
        <f t="shared" si="1"/>
        <v>-1</v>
      </c>
      <c r="G17" s="18" t="s">
        <v>115</v>
      </c>
      <c r="H17" s="18" t="s">
        <v>116</v>
      </c>
    </row>
    <row r="18" spans="1:8" hidden="1" x14ac:dyDescent="0.3">
      <c r="A18" s="9" t="s">
        <v>13</v>
      </c>
      <c r="B18" s="45">
        <v>7279650500</v>
      </c>
      <c r="C18" s="7">
        <v>6019472967</v>
      </c>
      <c r="D18" s="8">
        <v>3870314643</v>
      </c>
      <c r="E18" s="6">
        <f t="shared" si="0"/>
        <v>1260177533</v>
      </c>
      <c r="F18" s="13">
        <f t="shared" si="1"/>
        <v>0.2093501440921082</v>
      </c>
      <c r="G18" s="18" t="s">
        <v>115</v>
      </c>
      <c r="H18" s="18" t="s">
        <v>120</v>
      </c>
    </row>
    <row r="19" spans="1:8" hidden="1" x14ac:dyDescent="0.3">
      <c r="A19" s="14" t="s">
        <v>14</v>
      </c>
      <c r="B19" s="14">
        <v>0</v>
      </c>
      <c r="C19" s="7">
        <v>24347</v>
      </c>
      <c r="D19" s="8">
        <v>7896927</v>
      </c>
      <c r="E19" s="6">
        <f t="shared" si="0"/>
        <v>-24347</v>
      </c>
      <c r="F19" s="13">
        <f t="shared" si="1"/>
        <v>-1</v>
      </c>
      <c r="G19" s="18" t="s">
        <v>115</v>
      </c>
      <c r="H19" s="18" t="s">
        <v>120</v>
      </c>
    </row>
    <row r="20" spans="1:8" hidden="1" x14ac:dyDescent="0.3">
      <c r="A20" s="9" t="s">
        <v>15</v>
      </c>
      <c r="B20" s="45">
        <v>17535855008</v>
      </c>
      <c r="C20" s="7">
        <v>10350311787</v>
      </c>
      <c r="D20" s="8">
        <v>8559941973</v>
      </c>
      <c r="E20" s="6">
        <f t="shared" si="0"/>
        <v>7185543221</v>
      </c>
      <c r="F20" s="13">
        <f t="shared" si="1"/>
        <v>0.69423447031084107</v>
      </c>
      <c r="G20" s="18" t="s">
        <v>115</v>
      </c>
      <c r="H20" s="18" t="s">
        <v>117</v>
      </c>
    </row>
    <row r="21" spans="1:8" hidden="1" x14ac:dyDescent="0.3">
      <c r="A21" s="9" t="s">
        <v>16</v>
      </c>
      <c r="B21" s="45">
        <v>10854164766</v>
      </c>
      <c r="C21" s="7">
        <v>10047110012</v>
      </c>
      <c r="D21" s="8">
        <v>7182560658</v>
      </c>
      <c r="E21" s="6">
        <f t="shared" si="0"/>
        <v>807054754</v>
      </c>
      <c r="F21" s="13">
        <f t="shared" si="1"/>
        <v>8.0327054549624258E-2</v>
      </c>
      <c r="G21" s="18" t="s">
        <v>113</v>
      </c>
      <c r="H21" s="18" t="s">
        <v>121</v>
      </c>
    </row>
    <row r="22" spans="1:8" hidden="1" x14ac:dyDescent="0.3">
      <c r="A22" s="9" t="s">
        <v>17</v>
      </c>
      <c r="B22" s="45">
        <v>379929588</v>
      </c>
      <c r="C22" s="7">
        <v>497847919</v>
      </c>
      <c r="D22" s="8">
        <v>262501042</v>
      </c>
      <c r="E22" s="6">
        <f t="shared" si="0"/>
        <v>-117918331</v>
      </c>
      <c r="F22" s="13">
        <f t="shared" si="1"/>
        <v>-0.23685612915055693</v>
      </c>
      <c r="G22" s="18" t="s">
        <v>113</v>
      </c>
      <c r="H22" s="18" t="s">
        <v>118</v>
      </c>
    </row>
    <row r="23" spans="1:8" hidden="1" x14ac:dyDescent="0.3">
      <c r="A23" s="14" t="s">
        <v>18</v>
      </c>
      <c r="B23" s="44">
        <v>7577222426</v>
      </c>
      <c r="C23" s="7">
        <v>213729622</v>
      </c>
      <c r="D23" s="8">
        <v>666647364</v>
      </c>
      <c r="E23" s="6">
        <f t="shared" si="0"/>
        <v>7363492804</v>
      </c>
      <c r="F23" s="13">
        <f t="shared" si="1"/>
        <v>34.452373681735139</v>
      </c>
      <c r="G23" s="18" t="s">
        <v>113</v>
      </c>
      <c r="H23" s="18" t="s">
        <v>118</v>
      </c>
    </row>
    <row r="24" spans="1:8" hidden="1" x14ac:dyDescent="0.3">
      <c r="A24" s="9" t="s">
        <v>19</v>
      </c>
      <c r="B24" s="45">
        <v>3718198764</v>
      </c>
      <c r="C24" s="7">
        <v>7635647260</v>
      </c>
      <c r="D24" s="8">
        <v>7520772821</v>
      </c>
      <c r="E24" s="6">
        <f t="shared" si="0"/>
        <v>-3917448496</v>
      </c>
      <c r="F24" s="13">
        <f t="shared" si="1"/>
        <v>-0.51304733739101505</v>
      </c>
      <c r="G24" s="18" t="s">
        <v>113</v>
      </c>
      <c r="H24" s="18" t="s">
        <v>118</v>
      </c>
    </row>
    <row r="25" spans="1:8" hidden="1" x14ac:dyDescent="0.3">
      <c r="A25" s="9" t="s">
        <v>20</v>
      </c>
      <c r="B25" s="45">
        <v>4435932908</v>
      </c>
      <c r="C25" s="7">
        <v>3279247861</v>
      </c>
      <c r="D25" s="8">
        <v>2066548384</v>
      </c>
      <c r="E25" s="6">
        <f t="shared" si="0"/>
        <v>1156685047</v>
      </c>
      <c r="F25" s="13">
        <f t="shared" si="1"/>
        <v>0.35272876465253566</v>
      </c>
      <c r="G25" s="18" t="s">
        <v>115</v>
      </c>
      <c r="H25" s="18" t="s">
        <v>116</v>
      </c>
    </row>
    <row r="26" spans="1:8" hidden="1" x14ac:dyDescent="0.3">
      <c r="A26" s="9" t="s">
        <v>21</v>
      </c>
      <c r="B26" s="9">
        <v>0</v>
      </c>
      <c r="C26" s="7">
        <v>11657349866</v>
      </c>
      <c r="D26" s="8">
        <v>2399928</v>
      </c>
      <c r="E26" s="6">
        <f t="shared" si="0"/>
        <v>-11657349866</v>
      </c>
      <c r="F26" s="13">
        <f t="shared" si="1"/>
        <v>-1</v>
      </c>
      <c r="G26" s="18" t="s">
        <v>113</v>
      </c>
      <c r="H26" s="18" t="s">
        <v>114</v>
      </c>
    </row>
    <row r="27" spans="1:8" hidden="1" x14ac:dyDescent="0.3">
      <c r="A27" s="14" t="s">
        <v>22</v>
      </c>
      <c r="B27" s="44">
        <v>617869488</v>
      </c>
      <c r="C27" s="7">
        <v>369786648</v>
      </c>
      <c r="D27" s="8">
        <v>464169233</v>
      </c>
      <c r="E27" s="6">
        <f t="shared" si="0"/>
        <v>248082840</v>
      </c>
      <c r="F27" s="13">
        <f t="shared" si="1"/>
        <v>0.67088101028461145</v>
      </c>
      <c r="G27" s="18" t="s">
        <v>113</v>
      </c>
      <c r="H27" s="18" t="s">
        <v>118</v>
      </c>
    </row>
    <row r="28" spans="1:8" hidden="1" x14ac:dyDescent="0.3">
      <c r="A28" s="9" t="s">
        <v>23</v>
      </c>
      <c r="B28" s="45">
        <v>928575390</v>
      </c>
      <c r="C28" s="7">
        <v>962638427</v>
      </c>
      <c r="D28" s="8">
        <v>340620191</v>
      </c>
      <c r="E28" s="6">
        <f t="shared" si="0"/>
        <v>-34063037</v>
      </c>
      <c r="F28" s="13">
        <f t="shared" si="1"/>
        <v>-3.5385079220403903E-2</v>
      </c>
      <c r="G28" s="18" t="s">
        <v>113</v>
      </c>
      <c r="H28" s="18" t="s">
        <v>118</v>
      </c>
    </row>
    <row r="29" spans="1:8" hidden="1" x14ac:dyDescent="0.3">
      <c r="A29" s="14" t="s">
        <v>24</v>
      </c>
      <c r="B29" s="44">
        <v>15656</v>
      </c>
      <c r="C29" s="7">
        <v>174874107</v>
      </c>
      <c r="D29" s="8">
        <v>268448408</v>
      </c>
      <c r="E29" s="6">
        <f t="shared" si="0"/>
        <v>-174858451</v>
      </c>
      <c r="F29" s="13">
        <f t="shared" si="1"/>
        <v>-0.99991047273796796</v>
      </c>
      <c r="G29" s="18" t="s">
        <v>113</v>
      </c>
      <c r="H29" s="18" t="s">
        <v>118</v>
      </c>
    </row>
    <row r="30" spans="1:8" hidden="1" x14ac:dyDescent="0.3">
      <c r="A30" s="9" t="s">
        <v>25</v>
      </c>
      <c r="B30" s="45">
        <v>34260992</v>
      </c>
      <c r="C30" s="7">
        <v>41405577</v>
      </c>
      <c r="D30" s="8">
        <v>37500633</v>
      </c>
      <c r="E30" s="6">
        <f t="shared" si="0"/>
        <v>-7144585</v>
      </c>
      <c r="F30" s="13">
        <f t="shared" si="1"/>
        <v>-0.17255127250128649</v>
      </c>
      <c r="G30" s="18" t="s">
        <v>113</v>
      </c>
      <c r="H30" s="18" t="s">
        <v>118</v>
      </c>
    </row>
    <row r="31" spans="1:8" hidden="1" x14ac:dyDescent="0.3">
      <c r="A31" s="10" t="s">
        <v>55</v>
      </c>
      <c r="B31" s="47">
        <v>560997167</v>
      </c>
      <c r="C31" s="7">
        <v>736373939</v>
      </c>
      <c r="D31" s="8">
        <v>542660192</v>
      </c>
      <c r="E31" s="6">
        <f t="shared" si="0"/>
        <v>-175376772</v>
      </c>
      <c r="F31" s="13">
        <f t="shared" si="1"/>
        <v>-0.23816265447710255</v>
      </c>
      <c r="G31" s="18" t="s">
        <v>113</v>
      </c>
      <c r="H31" s="18" t="s">
        <v>118</v>
      </c>
    </row>
    <row r="32" spans="1:8" hidden="1" x14ac:dyDescent="0.3">
      <c r="A32" s="11" t="s">
        <v>56</v>
      </c>
      <c r="B32" s="48">
        <v>393302355</v>
      </c>
      <c r="C32" s="7">
        <v>197773084</v>
      </c>
      <c r="D32" s="8">
        <v>141629404</v>
      </c>
      <c r="E32" s="6">
        <f t="shared" si="0"/>
        <v>195529271</v>
      </c>
      <c r="F32" s="13">
        <f t="shared" si="1"/>
        <v>0.98865460883443568</v>
      </c>
      <c r="G32" s="18" t="s">
        <v>113</v>
      </c>
      <c r="H32" s="18" t="s">
        <v>118</v>
      </c>
    </row>
    <row r="33" spans="1:8" x14ac:dyDescent="0.3">
      <c r="A33" s="16" t="s">
        <v>57</v>
      </c>
      <c r="B33" s="49">
        <v>34643426</v>
      </c>
      <c r="C33" s="7">
        <v>0</v>
      </c>
      <c r="D33" s="8">
        <v>81745025</v>
      </c>
      <c r="E33" s="6">
        <f t="shared" si="0"/>
        <v>34643426</v>
      </c>
      <c r="F33" s="13" t="e">
        <f t="shared" si="1"/>
        <v>#DIV/0!</v>
      </c>
      <c r="G33" s="18" t="s">
        <v>119</v>
      </c>
      <c r="H33" s="18" t="s">
        <v>114</v>
      </c>
    </row>
    <row r="34" spans="1:8" hidden="1" x14ac:dyDescent="0.3">
      <c r="A34" s="14" t="s">
        <v>58</v>
      </c>
      <c r="B34" s="44">
        <v>15813263708</v>
      </c>
      <c r="C34" s="7">
        <v>14051998025</v>
      </c>
      <c r="D34" s="8">
        <v>14345392482</v>
      </c>
      <c r="E34" s="6">
        <f t="shared" si="0"/>
        <v>1761265683</v>
      </c>
      <c r="F34" s="13">
        <f t="shared" si="1"/>
        <v>0.12533916385887053</v>
      </c>
      <c r="G34" s="18" t="s">
        <v>115</v>
      </c>
      <c r="H34" s="18" t="s">
        <v>118</v>
      </c>
    </row>
    <row r="35" spans="1:8" hidden="1" x14ac:dyDescent="0.3">
      <c r="A35" s="11" t="s">
        <v>59</v>
      </c>
      <c r="B35" s="48">
        <v>18115354660</v>
      </c>
      <c r="C35" s="7">
        <v>17151853789</v>
      </c>
      <c r="D35" s="8">
        <v>8852944399</v>
      </c>
      <c r="E35" s="6">
        <f t="shared" si="0"/>
        <v>963500871</v>
      </c>
      <c r="F35" s="13">
        <f t="shared" si="1"/>
        <v>5.6174736728336741E-2</v>
      </c>
      <c r="G35" s="18" t="s">
        <v>115</v>
      </c>
      <c r="H35" s="18" t="s">
        <v>116</v>
      </c>
    </row>
    <row r="36" spans="1:8" hidden="1" x14ac:dyDescent="0.3">
      <c r="A36" s="14" t="s">
        <v>60</v>
      </c>
      <c r="B36" s="44">
        <v>21213944</v>
      </c>
      <c r="C36" s="7">
        <v>558129180</v>
      </c>
      <c r="D36" s="8">
        <v>641153735</v>
      </c>
      <c r="E36" s="6">
        <f t="shared" si="0"/>
        <v>-536915236</v>
      </c>
      <c r="F36" s="13">
        <f t="shared" si="1"/>
        <v>-0.96199097850429538</v>
      </c>
      <c r="G36" s="18" t="s">
        <v>113</v>
      </c>
      <c r="H36" s="18" t="s">
        <v>121</v>
      </c>
    </row>
    <row r="37" spans="1:8" hidden="1" x14ac:dyDescent="0.3">
      <c r="A37" s="11" t="s">
        <v>61</v>
      </c>
      <c r="B37" s="48">
        <v>477715765</v>
      </c>
      <c r="C37" s="7">
        <v>15452035</v>
      </c>
      <c r="D37" s="8">
        <v>406298</v>
      </c>
      <c r="E37" s="6">
        <f t="shared" si="0"/>
        <v>462263730</v>
      </c>
      <c r="F37" s="13">
        <f t="shared" si="1"/>
        <v>29.916042126490137</v>
      </c>
      <c r="G37" s="18" t="s">
        <v>113</v>
      </c>
      <c r="H37" s="18" t="s">
        <v>118</v>
      </c>
    </row>
    <row r="38" spans="1:8" hidden="1" x14ac:dyDescent="0.3">
      <c r="A38" s="11" t="s">
        <v>62</v>
      </c>
      <c r="B38" s="48">
        <v>440188331</v>
      </c>
      <c r="C38" s="7">
        <v>733409953</v>
      </c>
      <c r="D38" s="8">
        <v>689923316</v>
      </c>
      <c r="E38" s="6">
        <f t="shared" si="0"/>
        <v>-293221622</v>
      </c>
      <c r="F38" s="13">
        <f t="shared" si="1"/>
        <v>-0.3998058940986311</v>
      </c>
      <c r="G38" s="18" t="s">
        <v>113</v>
      </c>
      <c r="H38" s="18" t="s">
        <v>118</v>
      </c>
    </row>
    <row r="39" spans="1:8" hidden="1" x14ac:dyDescent="0.3">
      <c r="A39" s="14" t="s">
        <v>63</v>
      </c>
      <c r="B39" s="14">
        <v>0</v>
      </c>
      <c r="C39" s="7">
        <v>491105</v>
      </c>
      <c r="D39" s="8">
        <v>36031864</v>
      </c>
      <c r="E39" s="6">
        <f t="shared" si="0"/>
        <v>-491105</v>
      </c>
      <c r="F39" s="13">
        <f t="shared" si="1"/>
        <v>-1</v>
      </c>
      <c r="G39" s="18" t="s">
        <v>113</v>
      </c>
      <c r="H39" s="18" t="s">
        <v>118</v>
      </c>
    </row>
    <row r="40" spans="1:8" hidden="1" x14ac:dyDescent="0.3">
      <c r="A40" s="16" t="s">
        <v>64</v>
      </c>
      <c r="B40" s="49">
        <v>1598955</v>
      </c>
      <c r="C40" s="7">
        <v>0</v>
      </c>
      <c r="D40" s="8">
        <v>203473</v>
      </c>
      <c r="E40" s="6">
        <f t="shared" si="0"/>
        <v>1598955</v>
      </c>
      <c r="F40" s="13" t="e">
        <f t="shared" si="1"/>
        <v>#DIV/0!</v>
      </c>
      <c r="G40" s="18" t="s">
        <v>113</v>
      </c>
      <c r="H40" s="18" t="s">
        <v>118</v>
      </c>
    </row>
    <row r="41" spans="1:8" hidden="1" x14ac:dyDescent="0.3">
      <c r="A41" s="14" t="s">
        <v>65</v>
      </c>
      <c r="B41" s="44">
        <v>73803488</v>
      </c>
      <c r="C41" s="7">
        <v>110370374</v>
      </c>
      <c r="D41" s="8">
        <v>214294034</v>
      </c>
      <c r="E41" s="6">
        <f t="shared" si="0"/>
        <v>-36566886</v>
      </c>
      <c r="F41" s="13">
        <f t="shared" si="1"/>
        <v>-0.33131070118508432</v>
      </c>
      <c r="G41" s="18" t="s">
        <v>113</v>
      </c>
      <c r="H41" s="18" t="s">
        <v>118</v>
      </c>
    </row>
    <row r="42" spans="1:8" hidden="1" x14ac:dyDescent="0.3">
      <c r="A42" s="11" t="s">
        <v>66</v>
      </c>
      <c r="B42" s="11">
        <v>0</v>
      </c>
      <c r="C42" s="7">
        <v>2320713</v>
      </c>
      <c r="D42" s="7">
        <v>0</v>
      </c>
      <c r="E42" s="6">
        <f t="shared" si="0"/>
        <v>-2320713</v>
      </c>
      <c r="F42" s="13">
        <f t="shared" si="1"/>
        <v>-1</v>
      </c>
      <c r="G42" s="18" t="s">
        <v>113</v>
      </c>
      <c r="H42" s="18" t="s">
        <v>118</v>
      </c>
    </row>
    <row r="43" spans="1:8" hidden="1" x14ac:dyDescent="0.3">
      <c r="A43" s="14" t="s">
        <v>67</v>
      </c>
      <c r="B43" s="44">
        <v>292069077</v>
      </c>
      <c r="C43" s="7">
        <v>417754164</v>
      </c>
      <c r="D43" s="8">
        <v>718815948</v>
      </c>
      <c r="E43" s="6">
        <f t="shared" si="0"/>
        <v>-125685087</v>
      </c>
      <c r="F43" s="13">
        <f t="shared" si="1"/>
        <v>-0.30085896881688534</v>
      </c>
      <c r="G43" s="18" t="s">
        <v>113</v>
      </c>
      <c r="H43" s="18" t="s">
        <v>118</v>
      </c>
    </row>
    <row r="44" spans="1:8" hidden="1" x14ac:dyDescent="0.3">
      <c r="A44" s="11" t="s">
        <v>68</v>
      </c>
      <c r="B44" s="48">
        <v>416838312</v>
      </c>
      <c r="C44" s="7">
        <v>749770638</v>
      </c>
      <c r="D44" s="8">
        <v>359493699</v>
      </c>
      <c r="E44" s="6">
        <f t="shared" si="0"/>
        <v>-332932326</v>
      </c>
      <c r="F44" s="13">
        <f t="shared" si="1"/>
        <v>-0.44404556423827307</v>
      </c>
      <c r="G44" s="18" t="s">
        <v>113</v>
      </c>
      <c r="H44" s="18" t="s">
        <v>118</v>
      </c>
    </row>
    <row r="45" spans="1:8" hidden="1" x14ac:dyDescent="0.3">
      <c r="A45" s="14" t="s">
        <v>69</v>
      </c>
      <c r="B45" s="44">
        <v>416029711</v>
      </c>
      <c r="C45" s="7">
        <v>303726369</v>
      </c>
      <c r="D45" s="8">
        <v>370581324</v>
      </c>
      <c r="E45" s="6">
        <f t="shared" si="0"/>
        <v>112303342</v>
      </c>
      <c r="F45" s="13">
        <f t="shared" si="1"/>
        <v>0.36975170239499355</v>
      </c>
      <c r="G45" s="18" t="s">
        <v>113</v>
      </c>
      <c r="H45" s="18" t="s">
        <v>118</v>
      </c>
    </row>
    <row r="46" spans="1:8" hidden="1" x14ac:dyDescent="0.3">
      <c r="A46" s="14" t="s">
        <v>70</v>
      </c>
      <c r="B46" s="44">
        <v>643354556</v>
      </c>
      <c r="C46" s="7">
        <v>311444625</v>
      </c>
      <c r="D46" s="8">
        <v>515847989</v>
      </c>
      <c r="E46" s="6">
        <f t="shared" si="0"/>
        <v>331909931</v>
      </c>
      <c r="F46" s="13">
        <f t="shared" si="1"/>
        <v>1.0657108980448771</v>
      </c>
      <c r="G46" s="18" t="s">
        <v>113</v>
      </c>
      <c r="H46" s="18" t="s">
        <v>118</v>
      </c>
    </row>
    <row r="47" spans="1:8" hidden="1" x14ac:dyDescent="0.3">
      <c r="A47" s="11" t="s">
        <v>71</v>
      </c>
      <c r="B47" s="48">
        <v>436608822</v>
      </c>
      <c r="C47" s="7">
        <v>1228961865</v>
      </c>
      <c r="D47" s="8">
        <v>813234179</v>
      </c>
      <c r="E47" s="6">
        <f t="shared" si="0"/>
        <v>-792353043</v>
      </c>
      <c r="F47" s="13">
        <f t="shared" si="1"/>
        <v>-0.64473362889905461</v>
      </c>
      <c r="G47" s="18" t="s">
        <v>113</v>
      </c>
      <c r="H47" s="18" t="s">
        <v>118</v>
      </c>
    </row>
    <row r="48" spans="1:8" hidden="1" x14ac:dyDescent="0.3">
      <c r="A48" s="11" t="s">
        <v>72</v>
      </c>
      <c r="B48" s="48">
        <v>114199494</v>
      </c>
      <c r="C48" s="7">
        <v>568649036</v>
      </c>
      <c r="D48" s="8">
        <v>275372776</v>
      </c>
      <c r="E48" s="6">
        <f t="shared" si="0"/>
        <v>-454449542</v>
      </c>
      <c r="F48" s="13">
        <f t="shared" si="1"/>
        <v>-0.79917403042955304</v>
      </c>
      <c r="G48" s="18" t="s">
        <v>113</v>
      </c>
      <c r="H48" s="18" t="s">
        <v>118</v>
      </c>
    </row>
    <row r="49" spans="1:8" hidden="1" x14ac:dyDescent="0.3">
      <c r="A49" s="11" t="s">
        <v>73</v>
      </c>
      <c r="B49" s="48">
        <v>3482658038</v>
      </c>
      <c r="C49" s="7">
        <v>2566321061</v>
      </c>
      <c r="D49" s="8">
        <v>2531293841</v>
      </c>
      <c r="E49" s="6">
        <f t="shared" si="0"/>
        <v>916336977</v>
      </c>
      <c r="F49" s="13">
        <f t="shared" si="1"/>
        <v>0.35706248564352955</v>
      </c>
      <c r="G49" s="18" t="s">
        <v>113</v>
      </c>
      <c r="H49" s="18" t="s">
        <v>118</v>
      </c>
    </row>
    <row r="50" spans="1:8" hidden="1" x14ac:dyDescent="0.3">
      <c r="A50" s="11" t="s">
        <v>74</v>
      </c>
      <c r="B50" s="48">
        <v>1330664264</v>
      </c>
      <c r="C50" s="7">
        <v>920306751</v>
      </c>
      <c r="D50" s="8">
        <v>844937304</v>
      </c>
      <c r="E50" s="6">
        <f t="shared" si="0"/>
        <v>410357513</v>
      </c>
      <c r="F50" s="13">
        <f t="shared" si="1"/>
        <v>0.44589210342541535</v>
      </c>
      <c r="G50" s="18" t="s">
        <v>113</v>
      </c>
      <c r="H50" s="18" t="s">
        <v>114</v>
      </c>
    </row>
    <row r="51" spans="1:8" x14ac:dyDescent="0.3">
      <c r="A51" s="11" t="s">
        <v>75</v>
      </c>
      <c r="B51" s="48">
        <v>362917212</v>
      </c>
      <c r="C51" s="7">
        <v>1306114228</v>
      </c>
      <c r="D51" s="8">
        <v>322775498</v>
      </c>
      <c r="E51" s="6">
        <f t="shared" si="0"/>
        <v>-943197016</v>
      </c>
      <c r="F51" s="13">
        <f t="shared" si="1"/>
        <v>-0.72213976065805474</v>
      </c>
      <c r="G51" s="18" t="s">
        <v>119</v>
      </c>
      <c r="H51" s="18" t="s">
        <v>117</v>
      </c>
    </row>
    <row r="52" spans="1:8" hidden="1" x14ac:dyDescent="0.3">
      <c r="A52" s="14" t="s">
        <v>76</v>
      </c>
      <c r="B52" s="44">
        <v>7115107983</v>
      </c>
      <c r="C52" s="7">
        <v>6178346904</v>
      </c>
      <c r="D52" s="8">
        <v>7143330647</v>
      </c>
      <c r="E52" s="6">
        <f t="shared" si="0"/>
        <v>936761079</v>
      </c>
      <c r="F52" s="13">
        <f t="shared" si="1"/>
        <v>0.15162001965178096</v>
      </c>
      <c r="G52" s="18" t="s">
        <v>115</v>
      </c>
      <c r="H52" s="18" t="s">
        <v>117</v>
      </c>
    </row>
    <row r="53" spans="1:8" x14ac:dyDescent="0.3">
      <c r="A53" s="11" t="s">
        <v>77</v>
      </c>
      <c r="B53" s="48">
        <v>65173192</v>
      </c>
      <c r="C53" s="7">
        <v>562752423</v>
      </c>
      <c r="D53" s="8">
        <v>126882000</v>
      </c>
      <c r="E53" s="6">
        <f t="shared" si="0"/>
        <v>-497579231</v>
      </c>
      <c r="F53" s="13">
        <f t="shared" si="1"/>
        <v>-0.88418851818964095</v>
      </c>
      <c r="G53" s="18" t="s">
        <v>119</v>
      </c>
      <c r="H53" s="18" t="s">
        <v>114</v>
      </c>
    </row>
    <row r="54" spans="1:8" x14ac:dyDescent="0.3">
      <c r="A54" s="11" t="s">
        <v>78</v>
      </c>
      <c r="B54" s="48">
        <v>148233427</v>
      </c>
      <c r="C54" s="7">
        <v>1416985126</v>
      </c>
      <c r="D54" s="8">
        <v>231784800</v>
      </c>
      <c r="E54" s="6">
        <f t="shared" si="0"/>
        <v>-1268751699</v>
      </c>
      <c r="F54" s="13">
        <f t="shared" si="1"/>
        <v>-0.89538815596572463</v>
      </c>
      <c r="G54" s="18" t="s">
        <v>119</v>
      </c>
      <c r="H54" s="18" t="s">
        <v>114</v>
      </c>
    </row>
    <row r="55" spans="1:8" hidden="1" x14ac:dyDescent="0.3">
      <c r="A55" s="11" t="s">
        <v>79</v>
      </c>
      <c r="B55" s="48">
        <v>11175251</v>
      </c>
      <c r="C55" s="7">
        <v>575756116</v>
      </c>
      <c r="D55" s="8">
        <v>58837680</v>
      </c>
      <c r="E55" s="6">
        <f t="shared" si="0"/>
        <v>-564580865</v>
      </c>
      <c r="F55" s="13">
        <f t="shared" si="1"/>
        <v>-0.98059030431558625</v>
      </c>
      <c r="G55" s="18" t="s">
        <v>115</v>
      </c>
      <c r="H55" s="18" t="s">
        <v>117</v>
      </c>
    </row>
    <row r="56" spans="1:8" x14ac:dyDescent="0.3">
      <c r="A56" s="11" t="s">
        <v>80</v>
      </c>
      <c r="B56" s="48">
        <v>234975930</v>
      </c>
      <c r="C56" s="7">
        <v>649987987</v>
      </c>
      <c r="D56" s="8">
        <v>585500854</v>
      </c>
      <c r="E56" s="6">
        <f t="shared" si="0"/>
        <v>-415012057</v>
      </c>
      <c r="F56" s="13">
        <f t="shared" si="1"/>
        <v>-0.63849188800469325</v>
      </c>
      <c r="G56" s="18" t="s">
        <v>119</v>
      </c>
      <c r="H56" s="18" t="s">
        <v>114</v>
      </c>
    </row>
    <row r="57" spans="1:8" hidden="1" x14ac:dyDescent="0.3">
      <c r="A57" s="14" t="s">
        <v>81</v>
      </c>
      <c r="B57" s="44">
        <v>26075898</v>
      </c>
      <c r="C57" s="7">
        <v>4417095</v>
      </c>
      <c r="D57" s="8">
        <v>7713728</v>
      </c>
      <c r="E57" s="6">
        <f t="shared" si="0"/>
        <v>21658803</v>
      </c>
      <c r="F57" s="13">
        <f t="shared" si="1"/>
        <v>4.9034043868198447</v>
      </c>
      <c r="G57" s="18" t="s">
        <v>113</v>
      </c>
      <c r="H57" s="18" t="s">
        <v>121</v>
      </c>
    </row>
    <row r="58" spans="1:8" hidden="1" x14ac:dyDescent="0.3">
      <c r="A58" s="16" t="s">
        <v>82</v>
      </c>
      <c r="B58" s="49">
        <v>27264132</v>
      </c>
      <c r="C58" s="7">
        <v>0</v>
      </c>
      <c r="D58" s="8">
        <v>39744960</v>
      </c>
      <c r="E58" s="6">
        <f t="shared" si="0"/>
        <v>27264132</v>
      </c>
      <c r="F58" s="13" t="e">
        <f t="shared" si="1"/>
        <v>#DIV/0!</v>
      </c>
      <c r="G58" s="18" t="s">
        <v>113</v>
      </c>
      <c r="H58" s="18" t="s">
        <v>121</v>
      </c>
    </row>
    <row r="59" spans="1:8" hidden="1" x14ac:dyDescent="0.3">
      <c r="A59" s="11" t="s">
        <v>83</v>
      </c>
      <c r="B59" s="48">
        <v>67510000</v>
      </c>
      <c r="C59" s="7">
        <v>62606599</v>
      </c>
      <c r="D59" s="7">
        <v>0</v>
      </c>
      <c r="E59" s="6">
        <f t="shared" si="0"/>
        <v>4903401</v>
      </c>
      <c r="F59" s="13">
        <f t="shared" si="1"/>
        <v>7.8320833239959253E-2</v>
      </c>
      <c r="G59" s="18" t="s">
        <v>113</v>
      </c>
      <c r="H59" s="18" t="s">
        <v>121</v>
      </c>
    </row>
    <row r="60" spans="1:8" hidden="1" x14ac:dyDescent="0.3">
      <c r="A60" s="11" t="s">
        <v>84</v>
      </c>
      <c r="B60" s="48">
        <v>1179963917</v>
      </c>
      <c r="C60" s="7">
        <v>742912608</v>
      </c>
      <c r="D60" s="8">
        <v>180256794</v>
      </c>
      <c r="E60" s="6">
        <f t="shared" si="0"/>
        <v>437051309</v>
      </c>
      <c r="F60" s="13">
        <f t="shared" si="1"/>
        <v>0.58829437580362076</v>
      </c>
      <c r="G60" s="18" t="s">
        <v>115</v>
      </c>
      <c r="H60" s="18" t="s">
        <v>117</v>
      </c>
    </row>
    <row r="61" spans="1:8" hidden="1" x14ac:dyDescent="0.3">
      <c r="A61" s="14" t="s">
        <v>85</v>
      </c>
      <c r="B61" s="44">
        <v>42421624</v>
      </c>
      <c r="C61" s="7">
        <v>26220000</v>
      </c>
      <c r="D61" s="8">
        <v>70178400</v>
      </c>
      <c r="E61" s="6">
        <f t="shared" si="0"/>
        <v>16201624</v>
      </c>
      <c r="F61" s="13">
        <f t="shared" si="1"/>
        <v>0.61791090770404267</v>
      </c>
      <c r="G61" s="18" t="s">
        <v>115</v>
      </c>
      <c r="H61" s="18" t="s">
        <v>117</v>
      </c>
    </row>
    <row r="62" spans="1:8" hidden="1" x14ac:dyDescent="0.3">
      <c r="A62" s="17" t="s">
        <v>86</v>
      </c>
      <c r="B62" s="50">
        <v>119443424</v>
      </c>
      <c r="C62" s="7">
        <v>192329039</v>
      </c>
      <c r="D62" s="8">
        <v>322422696</v>
      </c>
      <c r="E62" s="6">
        <f t="shared" si="0"/>
        <v>-72885615</v>
      </c>
      <c r="F62" s="13">
        <f t="shared" si="1"/>
        <v>-0.37896313203124776</v>
      </c>
      <c r="G62" s="18" t="s">
        <v>115</v>
      </c>
      <c r="H62" s="18" t="s">
        <v>116</v>
      </c>
    </row>
    <row r="63" spans="1:8" hidden="1" x14ac:dyDescent="0.3">
      <c r="A63" s="14" t="s">
        <v>87</v>
      </c>
      <c r="B63" s="44">
        <v>34829117</v>
      </c>
      <c r="C63" s="7">
        <v>14414745</v>
      </c>
      <c r="D63" s="8">
        <v>120281400</v>
      </c>
      <c r="E63" s="6">
        <f t="shared" si="0"/>
        <v>20414372</v>
      </c>
      <c r="F63" s="13">
        <f t="shared" si="1"/>
        <v>1.4162145775037991</v>
      </c>
      <c r="G63" s="18" t="s">
        <v>115</v>
      </c>
      <c r="H63" s="18" t="s">
        <v>116</v>
      </c>
    </row>
    <row r="64" spans="1:8" hidden="1" x14ac:dyDescent="0.3">
      <c r="A64" s="11" t="s">
        <v>88</v>
      </c>
      <c r="B64" s="48">
        <v>2146232448</v>
      </c>
      <c r="C64" s="7">
        <v>5498125027</v>
      </c>
      <c r="D64" s="8">
        <v>640244697</v>
      </c>
      <c r="E64" s="6">
        <f t="shared" si="0"/>
        <v>-3351892579</v>
      </c>
      <c r="F64" s="13">
        <f t="shared" si="1"/>
        <v>-0.60964284415862557</v>
      </c>
      <c r="G64" s="18" t="s">
        <v>115</v>
      </c>
      <c r="H64" s="18" t="s">
        <v>116</v>
      </c>
    </row>
    <row r="65" spans="1:8" hidden="1" x14ac:dyDescent="0.3">
      <c r="A65" s="11" t="s">
        <v>89</v>
      </c>
      <c r="B65" s="48">
        <v>655659247</v>
      </c>
      <c r="C65" s="7">
        <v>1137601475</v>
      </c>
      <c r="D65" s="8">
        <v>687369320</v>
      </c>
      <c r="E65" s="6">
        <f t="shared" si="0"/>
        <v>-481942228</v>
      </c>
      <c r="F65" s="13">
        <f t="shared" si="1"/>
        <v>-0.42364768206721953</v>
      </c>
      <c r="G65" s="18" t="s">
        <v>113</v>
      </c>
      <c r="H65" s="18" t="s">
        <v>118</v>
      </c>
    </row>
    <row r="66" spans="1:8" hidden="1" x14ac:dyDescent="0.3">
      <c r="A66" s="11" t="s">
        <v>90</v>
      </c>
      <c r="B66" s="48">
        <v>3095037318</v>
      </c>
      <c r="C66" s="7">
        <v>4636867904</v>
      </c>
      <c r="D66" s="8">
        <v>2153712277</v>
      </c>
      <c r="E66" s="6">
        <f t="shared" si="0"/>
        <v>-1541830586</v>
      </c>
      <c r="F66" s="13">
        <f t="shared" si="1"/>
        <v>-0.33251552943096307</v>
      </c>
      <c r="G66" s="18" t="s">
        <v>115</v>
      </c>
      <c r="H66" s="18" t="s">
        <v>116</v>
      </c>
    </row>
    <row r="67" spans="1:8" hidden="1" x14ac:dyDescent="0.3">
      <c r="A67" s="14" t="s">
        <v>91</v>
      </c>
      <c r="B67" s="14">
        <v>0</v>
      </c>
      <c r="C67" s="7">
        <v>7273671</v>
      </c>
      <c r="D67" s="8">
        <v>377546273</v>
      </c>
      <c r="E67" s="6">
        <f t="shared" si="0"/>
        <v>-7273671</v>
      </c>
      <c r="F67" s="13">
        <f t="shared" si="1"/>
        <v>-1</v>
      </c>
      <c r="G67" s="18" t="s">
        <v>113</v>
      </c>
      <c r="H67" s="18" t="s">
        <v>118</v>
      </c>
    </row>
    <row r="68" spans="1:8" hidden="1" x14ac:dyDescent="0.3">
      <c r="A68" s="11" t="s">
        <v>92</v>
      </c>
      <c r="B68" s="48">
        <v>1024542147</v>
      </c>
      <c r="C68" s="7">
        <v>738895841</v>
      </c>
      <c r="D68" s="7">
        <v>0</v>
      </c>
      <c r="E68" s="6">
        <f t="shared" ref="E68:E131" si="2">B68-C68</f>
        <v>285646306</v>
      </c>
      <c r="F68" s="13">
        <f t="shared" ref="F68:F131" si="3">E68/C68</f>
        <v>0.38658534823178142</v>
      </c>
      <c r="G68" s="18" t="s">
        <v>113</v>
      </c>
      <c r="H68" s="18" t="s">
        <v>121</v>
      </c>
    </row>
    <row r="69" spans="1:8" hidden="1" x14ac:dyDescent="0.3">
      <c r="A69" s="14" t="s">
        <v>93</v>
      </c>
      <c r="B69" s="44">
        <v>130962112</v>
      </c>
      <c r="C69" s="7">
        <v>310739703</v>
      </c>
      <c r="D69" s="8">
        <v>1220608552</v>
      </c>
      <c r="E69" s="6">
        <f t="shared" si="2"/>
        <v>-179777591</v>
      </c>
      <c r="F69" s="13">
        <f t="shared" si="3"/>
        <v>-0.57854721898862083</v>
      </c>
      <c r="G69" s="18" t="s">
        <v>115</v>
      </c>
      <c r="H69" s="18" t="s">
        <v>116</v>
      </c>
    </row>
    <row r="70" spans="1:8" hidden="1" x14ac:dyDescent="0.3">
      <c r="A70" s="11" t="s">
        <v>94</v>
      </c>
      <c r="B70" s="48">
        <v>67882375</v>
      </c>
      <c r="C70" s="7">
        <v>390711101</v>
      </c>
      <c r="D70" s="8">
        <v>114793899</v>
      </c>
      <c r="E70" s="6">
        <f t="shared" si="2"/>
        <v>-322828726</v>
      </c>
      <c r="F70" s="13">
        <f t="shared" si="3"/>
        <v>-0.82625941564941607</v>
      </c>
      <c r="G70" s="18" t="s">
        <v>115</v>
      </c>
      <c r="H70" s="18" t="s">
        <v>117</v>
      </c>
    </row>
    <row r="71" spans="1:8" hidden="1" x14ac:dyDescent="0.3">
      <c r="A71" s="14" t="s">
        <v>95</v>
      </c>
      <c r="B71" s="44">
        <v>28045740071</v>
      </c>
      <c r="C71" s="7">
        <v>27613901209</v>
      </c>
      <c r="D71" s="8">
        <v>30822903910</v>
      </c>
      <c r="E71" s="6">
        <f t="shared" si="2"/>
        <v>431838862</v>
      </c>
      <c r="F71" s="13">
        <f t="shared" si="3"/>
        <v>1.5638459004092251E-2</v>
      </c>
      <c r="G71" s="18" t="s">
        <v>113</v>
      </c>
      <c r="H71" s="18" t="s">
        <v>121</v>
      </c>
    </row>
    <row r="72" spans="1:8" hidden="1" x14ac:dyDescent="0.3">
      <c r="A72" s="11" t="s">
        <v>96</v>
      </c>
      <c r="B72" s="48">
        <v>1094528893</v>
      </c>
      <c r="C72" s="7">
        <v>1654589050</v>
      </c>
      <c r="D72" s="8">
        <v>917581788</v>
      </c>
      <c r="E72" s="6">
        <f t="shared" si="2"/>
        <v>-560060157</v>
      </c>
      <c r="F72" s="13">
        <f t="shared" si="3"/>
        <v>-0.33848897827530045</v>
      </c>
      <c r="G72" s="18" t="s">
        <v>115</v>
      </c>
      <c r="H72" s="18" t="s">
        <v>116</v>
      </c>
    </row>
    <row r="73" spans="1:8" hidden="1" x14ac:dyDescent="0.3">
      <c r="A73" s="11" t="s">
        <v>97</v>
      </c>
      <c r="B73" s="48">
        <v>8611106165</v>
      </c>
      <c r="C73" s="7">
        <v>3744036280</v>
      </c>
      <c r="D73" s="8">
        <v>2092557751</v>
      </c>
      <c r="E73" s="6">
        <f t="shared" si="2"/>
        <v>4867069885</v>
      </c>
      <c r="F73" s="13">
        <f t="shared" si="3"/>
        <v>1.2999526502985703</v>
      </c>
      <c r="G73" s="18" t="s">
        <v>115</v>
      </c>
      <c r="H73" s="18" t="s">
        <v>117</v>
      </c>
    </row>
    <row r="74" spans="1:8" hidden="1" x14ac:dyDescent="0.3">
      <c r="A74" s="11" t="s">
        <v>98</v>
      </c>
      <c r="B74" s="48">
        <v>39396704</v>
      </c>
      <c r="C74" s="7">
        <v>591335769</v>
      </c>
      <c r="D74" s="8">
        <v>47624048</v>
      </c>
      <c r="E74" s="6">
        <f t="shared" si="2"/>
        <v>-551939065</v>
      </c>
      <c r="F74" s="13">
        <f t="shared" si="3"/>
        <v>-0.93337676145208792</v>
      </c>
      <c r="G74" s="18" t="s">
        <v>115</v>
      </c>
      <c r="H74" s="18" t="s">
        <v>116</v>
      </c>
    </row>
    <row r="75" spans="1:8" hidden="1" x14ac:dyDescent="0.3">
      <c r="A75" s="11" t="s">
        <v>99</v>
      </c>
      <c r="B75" s="48">
        <v>1065081131</v>
      </c>
      <c r="C75" s="7">
        <v>1555506533</v>
      </c>
      <c r="D75" s="8">
        <v>470545883</v>
      </c>
      <c r="E75" s="6">
        <f t="shared" si="2"/>
        <v>-490425402</v>
      </c>
      <c r="F75" s="13">
        <f t="shared" si="3"/>
        <v>-0.3152834087132696</v>
      </c>
      <c r="G75" s="18" t="s">
        <v>113</v>
      </c>
      <c r="H75" s="18" t="s">
        <v>118</v>
      </c>
    </row>
    <row r="76" spans="1:8" hidden="1" x14ac:dyDescent="0.3">
      <c r="A76" s="14" t="s">
        <v>100</v>
      </c>
      <c r="B76" s="44">
        <v>171387081</v>
      </c>
      <c r="C76" s="7">
        <v>265016166</v>
      </c>
      <c r="D76" s="8">
        <v>553815812</v>
      </c>
      <c r="E76" s="6">
        <f t="shared" si="2"/>
        <v>-93629085</v>
      </c>
      <c r="F76" s="13">
        <f t="shared" si="3"/>
        <v>-0.35329574951288067</v>
      </c>
      <c r="G76" s="18" t="s">
        <v>115</v>
      </c>
      <c r="H76" s="18" t="s">
        <v>120</v>
      </c>
    </row>
    <row r="77" spans="1:8" hidden="1" x14ac:dyDescent="0.3">
      <c r="A77" s="14" t="s">
        <v>101</v>
      </c>
      <c r="B77" s="44">
        <v>97127843</v>
      </c>
      <c r="C77" s="7">
        <v>387159235</v>
      </c>
      <c r="D77" s="8">
        <v>767161906</v>
      </c>
      <c r="E77" s="6">
        <f t="shared" si="2"/>
        <v>-290031392</v>
      </c>
      <c r="F77" s="13">
        <f t="shared" si="3"/>
        <v>-0.74912688573733754</v>
      </c>
      <c r="G77" s="18" t="s">
        <v>115</v>
      </c>
      <c r="H77" s="18" t="s">
        <v>117</v>
      </c>
    </row>
    <row r="78" spans="1:8" hidden="1" x14ac:dyDescent="0.3">
      <c r="A78" s="14" t="s">
        <v>102</v>
      </c>
      <c r="B78" s="44">
        <v>998817251</v>
      </c>
      <c r="C78" s="7">
        <v>1319703880</v>
      </c>
      <c r="D78" s="8">
        <v>1797207301</v>
      </c>
      <c r="E78" s="6">
        <f t="shared" si="2"/>
        <v>-320886629</v>
      </c>
      <c r="F78" s="13">
        <f t="shared" si="3"/>
        <v>-0.24315047781779653</v>
      </c>
      <c r="G78" s="18" t="s">
        <v>115</v>
      </c>
      <c r="H78" s="18" t="s">
        <v>117</v>
      </c>
    </row>
    <row r="79" spans="1:8" hidden="1" x14ac:dyDescent="0.3">
      <c r="A79" s="11" t="s">
        <v>103</v>
      </c>
      <c r="B79" s="48">
        <v>561704386</v>
      </c>
      <c r="C79" s="7">
        <v>1249546405</v>
      </c>
      <c r="D79" s="8">
        <v>803262921</v>
      </c>
      <c r="E79" s="6">
        <f t="shared" si="2"/>
        <v>-687842019</v>
      </c>
      <c r="F79" s="13">
        <f t="shared" si="3"/>
        <v>-0.5504733687741673</v>
      </c>
      <c r="G79" s="18" t="s">
        <v>115</v>
      </c>
      <c r="H79" s="18" t="s">
        <v>117</v>
      </c>
    </row>
    <row r="80" spans="1:8" hidden="1" x14ac:dyDescent="0.3">
      <c r="A80" s="14" t="s">
        <v>104</v>
      </c>
      <c r="B80" s="44">
        <v>1436731670</v>
      </c>
      <c r="C80" s="7">
        <v>2267389090</v>
      </c>
      <c r="D80" s="8">
        <v>2573390908</v>
      </c>
      <c r="E80" s="6">
        <f t="shared" si="2"/>
        <v>-830657420</v>
      </c>
      <c r="F80" s="13">
        <f t="shared" si="3"/>
        <v>-0.36634974723284042</v>
      </c>
      <c r="G80" s="18" t="s">
        <v>115</v>
      </c>
      <c r="H80" s="18" t="s">
        <v>117</v>
      </c>
    </row>
    <row r="81" spans="1:8" hidden="1" x14ac:dyDescent="0.3">
      <c r="A81" s="14" t="s">
        <v>105</v>
      </c>
      <c r="B81" s="44">
        <v>347403979</v>
      </c>
      <c r="C81" s="7">
        <v>1437578175</v>
      </c>
      <c r="D81" s="8">
        <v>3652367864</v>
      </c>
      <c r="E81" s="6">
        <f t="shared" si="2"/>
        <v>-1090174196</v>
      </c>
      <c r="F81" s="13">
        <f t="shared" si="3"/>
        <v>-0.75834080883983923</v>
      </c>
      <c r="G81" s="18" t="s">
        <v>115</v>
      </c>
      <c r="H81" s="18" t="s">
        <v>117</v>
      </c>
    </row>
    <row r="82" spans="1:8" hidden="1" x14ac:dyDescent="0.3">
      <c r="A82" s="11" t="s">
        <v>106</v>
      </c>
      <c r="B82" s="48">
        <v>3934062372</v>
      </c>
      <c r="C82" s="7">
        <v>4090337401</v>
      </c>
      <c r="D82" s="8">
        <v>1658226036</v>
      </c>
      <c r="E82" s="6">
        <f t="shared" si="2"/>
        <v>-156275029</v>
      </c>
      <c r="F82" s="13">
        <f t="shared" si="3"/>
        <v>-3.8205901782526329E-2</v>
      </c>
      <c r="G82" s="18" t="s">
        <v>115</v>
      </c>
      <c r="H82" s="18" t="s">
        <v>117</v>
      </c>
    </row>
    <row r="83" spans="1:8" hidden="1" x14ac:dyDescent="0.3">
      <c r="A83" s="14" t="s">
        <v>107</v>
      </c>
      <c r="B83" s="44">
        <v>4498743613</v>
      </c>
      <c r="C83" s="7">
        <v>3998216287</v>
      </c>
      <c r="D83" s="8">
        <v>4625600000</v>
      </c>
      <c r="E83" s="6">
        <f t="shared" si="2"/>
        <v>500527326</v>
      </c>
      <c r="F83" s="13">
        <f t="shared" si="3"/>
        <v>0.12518765621245642</v>
      </c>
      <c r="G83" s="18" t="s">
        <v>113</v>
      </c>
      <c r="H83" s="18" t="s">
        <v>121</v>
      </c>
    </row>
    <row r="84" spans="1:8" hidden="1" x14ac:dyDescent="0.3">
      <c r="A84" s="11" t="s">
        <v>108</v>
      </c>
      <c r="B84" s="48">
        <v>685177927</v>
      </c>
      <c r="C84" s="7">
        <v>1494618152</v>
      </c>
      <c r="D84" s="8">
        <v>320484950</v>
      </c>
      <c r="E84" s="6">
        <f t="shared" si="2"/>
        <v>-809440225</v>
      </c>
      <c r="F84" s="13">
        <f t="shared" si="3"/>
        <v>-0.54156991464131499</v>
      </c>
      <c r="G84" s="18" t="s">
        <v>113</v>
      </c>
      <c r="H84" s="18" t="s">
        <v>118</v>
      </c>
    </row>
    <row r="85" spans="1:8" hidden="1" x14ac:dyDescent="0.3">
      <c r="A85" s="11" t="s">
        <v>109</v>
      </c>
      <c r="B85" s="48">
        <v>445580743</v>
      </c>
      <c r="C85" s="7">
        <v>689351754</v>
      </c>
      <c r="D85" s="8">
        <v>135312180</v>
      </c>
      <c r="E85" s="6">
        <f t="shared" si="2"/>
        <v>-243771011</v>
      </c>
      <c r="F85" s="13">
        <f t="shared" si="3"/>
        <v>-0.35362354499789955</v>
      </c>
      <c r="G85" s="18" t="s">
        <v>113</v>
      </c>
      <c r="H85" s="18" t="s">
        <v>118</v>
      </c>
    </row>
    <row r="86" spans="1:8" hidden="1" x14ac:dyDescent="0.3">
      <c r="A86" s="11" t="s">
        <v>110</v>
      </c>
      <c r="B86" s="48">
        <v>704017057</v>
      </c>
      <c r="C86" s="7">
        <v>1236683160</v>
      </c>
      <c r="D86" s="8">
        <v>525925549</v>
      </c>
      <c r="E86" s="6">
        <f t="shared" si="2"/>
        <v>-532666103</v>
      </c>
      <c r="F86" s="13">
        <f t="shared" si="3"/>
        <v>-0.43072156250595345</v>
      </c>
      <c r="G86" s="18" t="s">
        <v>113</v>
      </c>
      <c r="H86" s="18" t="s">
        <v>118</v>
      </c>
    </row>
    <row r="87" spans="1:8" hidden="1" x14ac:dyDescent="0.3">
      <c r="A87" s="11" t="s">
        <v>111</v>
      </c>
      <c r="B87" s="48">
        <v>918322550</v>
      </c>
      <c r="C87" s="7">
        <v>478837740</v>
      </c>
      <c r="D87" s="8">
        <v>388655264</v>
      </c>
      <c r="E87" s="6">
        <f t="shared" si="2"/>
        <v>439484810</v>
      </c>
      <c r="F87" s="13">
        <f t="shared" si="3"/>
        <v>0.91781573023045349</v>
      </c>
      <c r="G87" s="18" t="s">
        <v>113</v>
      </c>
      <c r="H87" s="18" t="s">
        <v>118</v>
      </c>
    </row>
    <row r="88" spans="1:8" hidden="1" x14ac:dyDescent="0.3">
      <c r="A88" s="11" t="s">
        <v>112</v>
      </c>
      <c r="B88" s="48">
        <v>17156048</v>
      </c>
      <c r="C88" s="7">
        <v>172583936</v>
      </c>
      <c r="D88" s="8">
        <v>85451813</v>
      </c>
      <c r="E88" s="6">
        <f t="shared" si="2"/>
        <v>-155427888</v>
      </c>
      <c r="F88" s="13">
        <f t="shared" si="3"/>
        <v>-0.90059301927150393</v>
      </c>
      <c r="G88" s="18" t="s">
        <v>113</v>
      </c>
      <c r="H88" s="18" t="s">
        <v>118</v>
      </c>
    </row>
    <row r="89" spans="1:8" hidden="1" x14ac:dyDescent="0.3">
      <c r="A89" s="11" t="s">
        <v>53</v>
      </c>
      <c r="B89" s="48">
        <v>51443910</v>
      </c>
      <c r="C89" s="7">
        <v>121582755</v>
      </c>
      <c r="D89" s="8">
        <v>64476483</v>
      </c>
      <c r="E89" s="6">
        <f t="shared" si="2"/>
        <v>-70138845</v>
      </c>
      <c r="F89" s="13">
        <f t="shared" si="3"/>
        <v>-0.5768815240286338</v>
      </c>
      <c r="G89" s="18" t="s">
        <v>113</v>
      </c>
      <c r="H89" s="18" t="s">
        <v>118</v>
      </c>
    </row>
    <row r="90" spans="1:8" hidden="1" x14ac:dyDescent="0.3">
      <c r="A90" s="9" t="s">
        <v>28</v>
      </c>
      <c r="B90" s="45">
        <v>51791163</v>
      </c>
      <c r="C90" s="7">
        <v>63310296</v>
      </c>
      <c r="D90" s="8">
        <v>24963413</v>
      </c>
      <c r="E90" s="6">
        <f t="shared" si="2"/>
        <v>-11519133</v>
      </c>
      <c r="F90" s="13">
        <f t="shared" si="3"/>
        <v>-0.18194723019459583</v>
      </c>
      <c r="G90" s="18" t="s">
        <v>113</v>
      </c>
      <c r="H90" s="18" t="s">
        <v>118</v>
      </c>
    </row>
    <row r="91" spans="1:8" hidden="1" x14ac:dyDescent="0.3">
      <c r="A91" s="9" t="s">
        <v>29</v>
      </c>
      <c r="B91" s="45">
        <v>103114099</v>
      </c>
      <c r="C91" s="7">
        <v>56436451</v>
      </c>
      <c r="D91" s="8">
        <v>7328567</v>
      </c>
      <c r="E91" s="6">
        <f t="shared" si="2"/>
        <v>46677648</v>
      </c>
      <c r="F91" s="13">
        <f t="shared" si="3"/>
        <v>0.82708333307493065</v>
      </c>
      <c r="G91" s="18" t="s">
        <v>113</v>
      </c>
      <c r="H91" s="18" t="s">
        <v>118</v>
      </c>
    </row>
    <row r="92" spans="1:8" hidden="1" x14ac:dyDescent="0.3">
      <c r="A92" s="9" t="s">
        <v>30</v>
      </c>
      <c r="B92" s="45">
        <v>18671099</v>
      </c>
      <c r="C92" s="7">
        <v>151920986</v>
      </c>
      <c r="D92" s="8">
        <v>19301020</v>
      </c>
      <c r="E92" s="6">
        <f t="shared" si="2"/>
        <v>-133249887</v>
      </c>
      <c r="F92" s="13">
        <f t="shared" si="3"/>
        <v>-0.87709993535718622</v>
      </c>
      <c r="G92" s="18" t="s">
        <v>113</v>
      </c>
      <c r="H92" s="18" t="s">
        <v>118</v>
      </c>
    </row>
    <row r="93" spans="1:8" hidden="1" x14ac:dyDescent="0.3">
      <c r="A93" s="9" t="s">
        <v>31</v>
      </c>
      <c r="B93" s="9">
        <v>0</v>
      </c>
      <c r="C93" s="7">
        <v>22157468</v>
      </c>
      <c r="D93" s="8">
        <v>6038248</v>
      </c>
      <c r="E93" s="6">
        <f t="shared" si="2"/>
        <v>-22157468</v>
      </c>
      <c r="F93" s="13">
        <f t="shared" si="3"/>
        <v>-1</v>
      </c>
      <c r="G93" s="18" t="s">
        <v>113</v>
      </c>
      <c r="H93" s="18" t="s">
        <v>118</v>
      </c>
    </row>
    <row r="94" spans="1:8" hidden="1" x14ac:dyDescent="0.3">
      <c r="A94" s="9" t="s">
        <v>32</v>
      </c>
      <c r="B94" s="45">
        <v>55820876</v>
      </c>
      <c r="C94" s="7">
        <v>137586289</v>
      </c>
      <c r="D94" s="8">
        <v>25642375</v>
      </c>
      <c r="E94" s="6">
        <f t="shared" si="2"/>
        <v>-81765413</v>
      </c>
      <c r="F94" s="13">
        <f t="shared" si="3"/>
        <v>-0.59428460200710842</v>
      </c>
      <c r="G94" s="18" t="s">
        <v>113</v>
      </c>
      <c r="H94" s="18" t="s">
        <v>118</v>
      </c>
    </row>
    <row r="95" spans="1:8" hidden="1" x14ac:dyDescent="0.3">
      <c r="A95" s="14" t="s">
        <v>33</v>
      </c>
      <c r="B95" s="44">
        <v>274898406</v>
      </c>
      <c r="C95" s="7">
        <v>169776962</v>
      </c>
      <c r="D95" s="8">
        <v>380608062</v>
      </c>
      <c r="E95" s="6">
        <f t="shared" si="2"/>
        <v>105121444</v>
      </c>
      <c r="F95" s="13">
        <f t="shared" si="3"/>
        <v>0.61917378401434697</v>
      </c>
      <c r="G95" s="18" t="s">
        <v>113</v>
      </c>
      <c r="H95" s="18" t="s">
        <v>118</v>
      </c>
    </row>
    <row r="96" spans="1:8" hidden="1" x14ac:dyDescent="0.3">
      <c r="A96" s="9" t="s">
        <v>34</v>
      </c>
      <c r="B96" s="45">
        <v>10648466</v>
      </c>
      <c r="C96" s="7">
        <v>8730598</v>
      </c>
      <c r="D96" s="8">
        <v>8367672</v>
      </c>
      <c r="E96" s="6">
        <f t="shared" si="2"/>
        <v>1917868</v>
      </c>
      <c r="F96" s="13">
        <f t="shared" si="3"/>
        <v>0.21967200872151024</v>
      </c>
      <c r="G96" s="18" t="s">
        <v>113</v>
      </c>
      <c r="H96" s="18" t="s">
        <v>118</v>
      </c>
    </row>
    <row r="97" spans="1:8" hidden="1" x14ac:dyDescent="0.3">
      <c r="A97" s="14" t="s">
        <v>35</v>
      </c>
      <c r="B97" s="44">
        <v>2649039266</v>
      </c>
      <c r="C97" s="7">
        <v>1275624156</v>
      </c>
      <c r="D97" s="8">
        <v>3127130503</v>
      </c>
      <c r="E97" s="6">
        <f t="shared" si="2"/>
        <v>1373415110</v>
      </c>
      <c r="F97" s="13">
        <f t="shared" si="3"/>
        <v>1.0766612591491251</v>
      </c>
      <c r="G97" s="18" t="s">
        <v>113</v>
      </c>
      <c r="H97" s="18" t="s">
        <v>118</v>
      </c>
    </row>
    <row r="98" spans="1:8" hidden="1" x14ac:dyDescent="0.3">
      <c r="A98" s="9" t="s">
        <v>36</v>
      </c>
      <c r="B98" s="45">
        <v>51362445</v>
      </c>
      <c r="C98" s="7">
        <v>104459756</v>
      </c>
      <c r="D98" s="8">
        <v>82814515</v>
      </c>
      <c r="E98" s="6">
        <f t="shared" si="2"/>
        <v>-53097311</v>
      </c>
      <c r="F98" s="13">
        <f t="shared" si="3"/>
        <v>-0.50830399220921019</v>
      </c>
      <c r="G98" s="18" t="s">
        <v>113</v>
      </c>
      <c r="H98" s="18" t="s">
        <v>118</v>
      </c>
    </row>
    <row r="99" spans="1:8" hidden="1" x14ac:dyDescent="0.3">
      <c r="A99" s="9" t="s">
        <v>37</v>
      </c>
      <c r="B99" s="45">
        <v>8674608146</v>
      </c>
      <c r="C99" s="7">
        <v>13021041034</v>
      </c>
      <c r="D99" s="8">
        <v>7746536323</v>
      </c>
      <c r="E99" s="6">
        <f t="shared" si="2"/>
        <v>-4346432888</v>
      </c>
      <c r="F99" s="13">
        <f t="shared" si="3"/>
        <v>-0.3338007212058372</v>
      </c>
      <c r="G99" s="18" t="s">
        <v>113</v>
      </c>
      <c r="H99" s="18" t="s">
        <v>118</v>
      </c>
    </row>
    <row r="100" spans="1:8" hidden="1" x14ac:dyDescent="0.3">
      <c r="A100" s="14" t="s">
        <v>38</v>
      </c>
      <c r="B100" s="44">
        <v>805425226</v>
      </c>
      <c r="C100" s="7">
        <v>504068395</v>
      </c>
      <c r="D100" s="8">
        <v>1875558752</v>
      </c>
      <c r="E100" s="6">
        <f t="shared" si="2"/>
        <v>301356831</v>
      </c>
      <c r="F100" s="13">
        <f t="shared" si="3"/>
        <v>0.59784908950699045</v>
      </c>
      <c r="G100" s="18" t="s">
        <v>113</v>
      </c>
      <c r="H100" s="18" t="s">
        <v>118</v>
      </c>
    </row>
    <row r="101" spans="1:8" hidden="1" x14ac:dyDescent="0.3">
      <c r="A101" s="14" t="s">
        <v>39</v>
      </c>
      <c r="B101" s="44">
        <v>294861272</v>
      </c>
      <c r="C101" s="7">
        <v>235513681</v>
      </c>
      <c r="D101" s="8">
        <v>644601002</v>
      </c>
      <c r="E101" s="6">
        <f t="shared" si="2"/>
        <v>59347591</v>
      </c>
      <c r="F101" s="13">
        <f t="shared" si="3"/>
        <v>0.25199211675520455</v>
      </c>
      <c r="G101" s="18" t="s">
        <v>113</v>
      </c>
      <c r="H101" s="18" t="s">
        <v>118</v>
      </c>
    </row>
    <row r="102" spans="1:8" hidden="1" x14ac:dyDescent="0.3">
      <c r="A102" s="9" t="s">
        <v>40</v>
      </c>
      <c r="B102" s="45">
        <v>185730122</v>
      </c>
      <c r="C102" s="7">
        <v>132508070</v>
      </c>
      <c r="D102" s="8">
        <v>114060799</v>
      </c>
      <c r="E102" s="6">
        <f t="shared" si="2"/>
        <v>53222052</v>
      </c>
      <c r="F102" s="13">
        <f t="shared" si="3"/>
        <v>0.4016514013071053</v>
      </c>
      <c r="G102" s="18" t="s">
        <v>113</v>
      </c>
      <c r="H102" s="18" t="s">
        <v>118</v>
      </c>
    </row>
    <row r="103" spans="1:8" hidden="1" x14ac:dyDescent="0.3">
      <c r="A103" s="9" t="s">
        <v>41</v>
      </c>
      <c r="B103" s="45">
        <v>573848733</v>
      </c>
      <c r="C103" s="7">
        <v>397046923</v>
      </c>
      <c r="D103" s="8">
        <v>136729396</v>
      </c>
      <c r="E103" s="6">
        <f t="shared" si="2"/>
        <v>176801810</v>
      </c>
      <c r="F103" s="13">
        <f t="shared" si="3"/>
        <v>0.4452919787518414</v>
      </c>
      <c r="G103" s="18" t="s">
        <v>113</v>
      </c>
      <c r="H103" s="18" t="s">
        <v>118</v>
      </c>
    </row>
    <row r="104" spans="1:8" hidden="1" x14ac:dyDescent="0.3">
      <c r="A104" s="14" t="s">
        <v>42</v>
      </c>
      <c r="B104" s="44">
        <v>1586059349</v>
      </c>
      <c r="C104" s="7">
        <v>543402239</v>
      </c>
      <c r="D104" s="8">
        <v>2054732724</v>
      </c>
      <c r="E104" s="6">
        <f t="shared" si="2"/>
        <v>1042657110</v>
      </c>
      <c r="F104" s="13">
        <f t="shared" si="3"/>
        <v>1.9187574786566164</v>
      </c>
      <c r="G104" s="18" t="s">
        <v>113</v>
      </c>
      <c r="H104" s="18" t="s">
        <v>118</v>
      </c>
    </row>
    <row r="105" spans="1:8" hidden="1" x14ac:dyDescent="0.3">
      <c r="A105" s="14" t="s">
        <v>43</v>
      </c>
      <c r="B105" s="44">
        <v>767508</v>
      </c>
      <c r="C105" s="7">
        <v>5150262</v>
      </c>
      <c r="D105" s="8">
        <v>14246302</v>
      </c>
      <c r="E105" s="6">
        <f t="shared" si="2"/>
        <v>-4382754</v>
      </c>
      <c r="F105" s="13">
        <f t="shared" si="3"/>
        <v>-0.85097690175761931</v>
      </c>
      <c r="G105" s="18" t="s">
        <v>113</v>
      </c>
      <c r="H105" s="18" t="s">
        <v>118</v>
      </c>
    </row>
    <row r="106" spans="1:8" hidden="1" x14ac:dyDescent="0.3">
      <c r="A106" s="9" t="s">
        <v>44</v>
      </c>
      <c r="B106" s="45">
        <v>13119153</v>
      </c>
      <c r="C106" s="7">
        <v>6791845</v>
      </c>
      <c r="D106" s="8">
        <v>5035971</v>
      </c>
      <c r="E106" s="6">
        <f t="shared" si="2"/>
        <v>6327308</v>
      </c>
      <c r="F106" s="13">
        <f t="shared" si="3"/>
        <v>0.93160371003755238</v>
      </c>
      <c r="G106" s="18" t="s">
        <v>113</v>
      </c>
      <c r="H106" s="18" t="s">
        <v>118</v>
      </c>
    </row>
    <row r="107" spans="1:8" hidden="1" x14ac:dyDescent="0.3">
      <c r="A107" s="9" t="s">
        <v>45</v>
      </c>
      <c r="B107" s="45">
        <v>99028114</v>
      </c>
      <c r="C107" s="7">
        <v>158949956</v>
      </c>
      <c r="D107" s="8">
        <v>60321493</v>
      </c>
      <c r="E107" s="6">
        <f t="shared" si="2"/>
        <v>-59921842</v>
      </c>
      <c r="F107" s="13">
        <f t="shared" si="3"/>
        <v>-0.37698558406647181</v>
      </c>
      <c r="G107" s="18" t="s">
        <v>113</v>
      </c>
      <c r="H107" s="18" t="s">
        <v>118</v>
      </c>
    </row>
    <row r="108" spans="1:8" hidden="1" x14ac:dyDescent="0.3">
      <c r="A108" s="14" t="s">
        <v>46</v>
      </c>
      <c r="B108" s="44">
        <v>1146175</v>
      </c>
      <c r="C108" s="7">
        <v>195930</v>
      </c>
      <c r="D108" s="8">
        <v>18522189</v>
      </c>
      <c r="E108" s="6">
        <f t="shared" si="2"/>
        <v>950245</v>
      </c>
      <c r="F108" s="13">
        <f t="shared" si="3"/>
        <v>4.8499208901138164</v>
      </c>
      <c r="G108" s="18" t="s">
        <v>113</v>
      </c>
      <c r="H108" s="18" t="s">
        <v>118</v>
      </c>
    </row>
    <row r="109" spans="1:8" hidden="1" x14ac:dyDescent="0.3">
      <c r="A109" s="9" t="s">
        <v>47</v>
      </c>
      <c r="B109" s="45">
        <v>136329789</v>
      </c>
      <c r="C109" s="7">
        <v>198665896</v>
      </c>
      <c r="D109" s="8">
        <v>125316203</v>
      </c>
      <c r="E109" s="6">
        <f t="shared" si="2"/>
        <v>-62336107</v>
      </c>
      <c r="F109" s="13">
        <f t="shared" si="3"/>
        <v>-0.3137735678598807</v>
      </c>
      <c r="G109" s="18" t="s">
        <v>113</v>
      </c>
      <c r="H109" s="18" t="s">
        <v>118</v>
      </c>
    </row>
    <row r="110" spans="1:8" hidden="1" x14ac:dyDescent="0.3">
      <c r="A110" s="14" t="s">
        <v>48</v>
      </c>
      <c r="B110" s="44">
        <v>1101686485</v>
      </c>
      <c r="C110" s="7">
        <v>1292401130</v>
      </c>
      <c r="D110" s="8">
        <v>2219649393</v>
      </c>
      <c r="E110" s="6">
        <f t="shared" si="2"/>
        <v>-190714645</v>
      </c>
      <c r="F110" s="13">
        <f t="shared" si="3"/>
        <v>-0.14756613915990618</v>
      </c>
      <c r="G110" s="18" t="s">
        <v>115</v>
      </c>
      <c r="H110" s="18" t="s">
        <v>117</v>
      </c>
    </row>
    <row r="111" spans="1:8" hidden="1" x14ac:dyDescent="0.3">
      <c r="A111" s="14" t="s">
        <v>49</v>
      </c>
      <c r="B111" s="44">
        <v>3331750806</v>
      </c>
      <c r="C111" s="7">
        <v>1628910140</v>
      </c>
      <c r="D111" s="8">
        <v>2575927015</v>
      </c>
      <c r="E111" s="6">
        <f t="shared" si="2"/>
        <v>1702840666</v>
      </c>
      <c r="F111" s="13">
        <f t="shared" si="3"/>
        <v>1.0453864975019431</v>
      </c>
      <c r="G111" s="18" t="s">
        <v>115</v>
      </c>
      <c r="H111" s="18" t="s">
        <v>117</v>
      </c>
    </row>
    <row r="112" spans="1:8" hidden="1" x14ac:dyDescent="0.3">
      <c r="A112" s="9" t="s">
        <v>50</v>
      </c>
      <c r="B112" s="45">
        <v>12303793071</v>
      </c>
      <c r="C112" s="7">
        <v>13008112454</v>
      </c>
      <c r="D112" s="7">
        <v>0</v>
      </c>
      <c r="E112" s="6">
        <f t="shared" si="2"/>
        <v>-704319383</v>
      </c>
      <c r="F112" s="13">
        <f t="shared" si="3"/>
        <v>-5.414462593943993E-2</v>
      </c>
      <c r="G112" s="18" t="s">
        <v>113</v>
      </c>
      <c r="H112" s="18" t="s">
        <v>118</v>
      </c>
    </row>
    <row r="113" spans="1:8" hidden="1" x14ac:dyDescent="0.3">
      <c r="A113" s="9" t="s">
        <v>51</v>
      </c>
      <c r="B113" s="45">
        <v>4790875871</v>
      </c>
      <c r="C113" s="7">
        <v>3990736313</v>
      </c>
      <c r="D113" s="7">
        <v>0</v>
      </c>
      <c r="E113" s="6">
        <f t="shared" si="2"/>
        <v>800139558</v>
      </c>
      <c r="F113" s="13">
        <f t="shared" si="3"/>
        <v>0.20049923002767936</v>
      </c>
      <c r="G113" s="18" t="s">
        <v>115</v>
      </c>
      <c r="H113" s="18" t="s">
        <v>117</v>
      </c>
    </row>
    <row r="114" spans="1:8" hidden="1" x14ac:dyDescent="0.3">
      <c r="A114" s="56" t="s">
        <v>52</v>
      </c>
      <c r="B114" s="57">
        <v>7082957674</v>
      </c>
      <c r="C114" s="58">
        <v>6880710482</v>
      </c>
      <c r="D114" s="58">
        <v>0</v>
      </c>
      <c r="E114" s="59">
        <f t="shared" si="2"/>
        <v>202247192</v>
      </c>
      <c r="F114" s="60">
        <f t="shared" si="3"/>
        <v>2.9393358800530914E-2</v>
      </c>
      <c r="G114" s="61" t="s">
        <v>113</v>
      </c>
      <c r="H114" s="61" t="s">
        <v>118</v>
      </c>
    </row>
    <row r="115" spans="1:8" hidden="1" x14ac:dyDescent="0.3">
      <c r="A115" s="9" t="s">
        <v>144</v>
      </c>
      <c r="B115" s="45">
        <v>3986445019</v>
      </c>
      <c r="C115" s="7"/>
      <c r="D115" s="7"/>
      <c r="E115" s="6">
        <f t="shared" si="2"/>
        <v>3986445019</v>
      </c>
      <c r="F115" s="13" t="e">
        <f t="shared" si="3"/>
        <v>#DIV/0!</v>
      </c>
      <c r="G115" s="18" t="s">
        <v>115</v>
      </c>
      <c r="H115" s="61" t="s">
        <v>118</v>
      </c>
    </row>
    <row r="116" spans="1:8" hidden="1" x14ac:dyDescent="0.3">
      <c r="A116" s="9" t="s">
        <v>145</v>
      </c>
      <c r="B116" s="45">
        <v>3153266153</v>
      </c>
      <c r="C116" s="7"/>
      <c r="D116" s="7"/>
      <c r="E116" s="6">
        <f t="shared" si="2"/>
        <v>3153266153</v>
      </c>
      <c r="F116" s="13" t="e">
        <f t="shared" si="3"/>
        <v>#DIV/0!</v>
      </c>
      <c r="G116" s="18" t="s">
        <v>115</v>
      </c>
      <c r="H116" s="61" t="s">
        <v>118</v>
      </c>
    </row>
    <row r="117" spans="1:8" hidden="1" x14ac:dyDescent="0.3">
      <c r="A117" s="9" t="s">
        <v>146</v>
      </c>
      <c r="B117" s="45">
        <v>2079641205</v>
      </c>
      <c r="C117" s="7"/>
      <c r="D117" s="7"/>
      <c r="E117" s="6">
        <f t="shared" si="2"/>
        <v>2079641205</v>
      </c>
      <c r="F117" s="13" t="e">
        <f t="shared" si="3"/>
        <v>#DIV/0!</v>
      </c>
      <c r="G117" s="18" t="s">
        <v>115</v>
      </c>
      <c r="H117" s="61" t="s">
        <v>118</v>
      </c>
    </row>
    <row r="118" spans="1:8" hidden="1" x14ac:dyDescent="0.3">
      <c r="A118" s="9" t="s">
        <v>147</v>
      </c>
      <c r="B118" s="45">
        <v>3484823220</v>
      </c>
      <c r="C118" s="7"/>
      <c r="D118" s="7"/>
      <c r="E118" s="6">
        <f t="shared" si="2"/>
        <v>3484823220</v>
      </c>
      <c r="F118" s="13" t="e">
        <f t="shared" si="3"/>
        <v>#DIV/0!</v>
      </c>
      <c r="G118" s="18" t="s">
        <v>115</v>
      </c>
      <c r="H118" s="18" t="s">
        <v>117</v>
      </c>
    </row>
    <row r="119" spans="1:8" hidden="1" x14ac:dyDescent="0.3">
      <c r="A119" s="9" t="s">
        <v>148</v>
      </c>
      <c r="B119" s="45">
        <v>1361000000</v>
      </c>
      <c r="C119" s="7"/>
      <c r="D119" s="7"/>
      <c r="E119" s="6">
        <f t="shared" si="2"/>
        <v>1361000000</v>
      </c>
      <c r="F119" s="13" t="e">
        <f t="shared" si="3"/>
        <v>#DIV/0!</v>
      </c>
      <c r="G119" s="18" t="s">
        <v>115</v>
      </c>
      <c r="H119" s="18" t="s">
        <v>117</v>
      </c>
    </row>
    <row r="120" spans="1:8" hidden="1" x14ac:dyDescent="0.3">
      <c r="A120" s="9" t="s">
        <v>149</v>
      </c>
      <c r="B120" s="45">
        <v>11485028404</v>
      </c>
      <c r="C120" s="7"/>
      <c r="D120" s="7"/>
      <c r="E120" s="6">
        <f t="shared" si="2"/>
        <v>11485028404</v>
      </c>
      <c r="F120" s="13" t="e">
        <f t="shared" si="3"/>
        <v>#DIV/0!</v>
      </c>
      <c r="G120" s="18" t="s">
        <v>115</v>
      </c>
      <c r="H120" s="18" t="s">
        <v>117</v>
      </c>
    </row>
    <row r="121" spans="1:8" hidden="1" x14ac:dyDescent="0.3">
      <c r="A121" s="9" t="s">
        <v>150</v>
      </c>
      <c r="B121" s="45">
        <v>1823805087</v>
      </c>
      <c r="C121" s="7"/>
      <c r="D121" s="7"/>
      <c r="E121" s="6">
        <f t="shared" si="2"/>
        <v>1823805087</v>
      </c>
      <c r="F121" s="13" t="e">
        <f t="shared" si="3"/>
        <v>#DIV/0!</v>
      </c>
      <c r="G121" s="61" t="s">
        <v>113</v>
      </c>
      <c r="H121" s="61" t="s">
        <v>118</v>
      </c>
    </row>
    <row r="122" spans="1:8" hidden="1" x14ac:dyDescent="0.3">
      <c r="A122" s="9" t="s">
        <v>151</v>
      </c>
      <c r="B122" s="45">
        <v>3676244210</v>
      </c>
      <c r="C122" s="7"/>
      <c r="D122" s="7"/>
      <c r="E122" s="6">
        <f t="shared" si="2"/>
        <v>3676244210</v>
      </c>
      <c r="F122" s="13" t="e">
        <f t="shared" si="3"/>
        <v>#DIV/0!</v>
      </c>
      <c r="G122" s="61" t="s">
        <v>113</v>
      </c>
      <c r="H122" s="61" t="s">
        <v>118</v>
      </c>
    </row>
    <row r="123" spans="1:8" hidden="1" x14ac:dyDescent="0.3">
      <c r="A123" s="9" t="s">
        <v>152</v>
      </c>
      <c r="B123" s="45">
        <v>2375512047</v>
      </c>
      <c r="C123" s="7"/>
      <c r="D123" s="7"/>
      <c r="E123" s="6">
        <f t="shared" si="2"/>
        <v>2375512047</v>
      </c>
      <c r="F123" s="13" t="e">
        <f t="shared" si="3"/>
        <v>#DIV/0!</v>
      </c>
      <c r="G123" s="18" t="s">
        <v>115</v>
      </c>
      <c r="H123" s="61" t="s">
        <v>118</v>
      </c>
    </row>
    <row r="124" spans="1:8" hidden="1" x14ac:dyDescent="0.3">
      <c r="A124" s="9" t="s">
        <v>153</v>
      </c>
      <c r="B124" s="45">
        <v>19288189195</v>
      </c>
      <c r="C124" s="7"/>
      <c r="D124" s="7"/>
      <c r="E124" s="6">
        <f t="shared" si="2"/>
        <v>19288189195</v>
      </c>
      <c r="F124" s="13" t="e">
        <f t="shared" si="3"/>
        <v>#DIV/0!</v>
      </c>
      <c r="G124" s="18" t="s">
        <v>115</v>
      </c>
      <c r="H124" s="61" t="s">
        <v>118</v>
      </c>
    </row>
    <row r="125" spans="1:8" hidden="1" x14ac:dyDescent="0.3">
      <c r="A125" s="9" t="s">
        <v>154</v>
      </c>
      <c r="B125" s="45">
        <v>52624443</v>
      </c>
      <c r="C125" s="7"/>
      <c r="D125" s="7"/>
      <c r="E125" s="6">
        <f t="shared" si="2"/>
        <v>52624443</v>
      </c>
      <c r="F125" s="13" t="e">
        <f t="shared" si="3"/>
        <v>#DIV/0!</v>
      </c>
      <c r="G125" s="61" t="s">
        <v>113</v>
      </c>
      <c r="H125" s="61" t="s">
        <v>118</v>
      </c>
    </row>
    <row r="126" spans="1:8" hidden="1" x14ac:dyDescent="0.3">
      <c r="A126" s="9" t="s">
        <v>155</v>
      </c>
      <c r="B126" s="45">
        <v>296933135</v>
      </c>
      <c r="C126" s="7"/>
      <c r="D126" s="7"/>
      <c r="E126" s="6">
        <f t="shared" si="2"/>
        <v>296933135</v>
      </c>
      <c r="F126" s="13" t="e">
        <f t="shared" si="3"/>
        <v>#DIV/0!</v>
      </c>
      <c r="G126" s="61" t="s">
        <v>113</v>
      </c>
      <c r="H126" s="61" t="s">
        <v>118</v>
      </c>
    </row>
    <row r="127" spans="1:8" hidden="1" x14ac:dyDescent="0.3">
      <c r="A127" s="9" t="s">
        <v>156</v>
      </c>
      <c r="B127" s="45">
        <v>164132</v>
      </c>
      <c r="C127" s="7"/>
      <c r="D127" s="7"/>
      <c r="E127" s="6">
        <f t="shared" si="2"/>
        <v>164132</v>
      </c>
      <c r="F127" s="13" t="e">
        <f t="shared" si="3"/>
        <v>#DIV/0!</v>
      </c>
      <c r="G127" s="61" t="s">
        <v>113</v>
      </c>
      <c r="H127" s="61" t="s">
        <v>118</v>
      </c>
    </row>
    <row r="128" spans="1:8" hidden="1" x14ac:dyDescent="0.3">
      <c r="A128" s="9" t="s">
        <v>157</v>
      </c>
      <c r="B128" s="45">
        <v>11718585</v>
      </c>
      <c r="C128" s="7"/>
      <c r="D128" s="7"/>
      <c r="E128" s="6">
        <f t="shared" si="2"/>
        <v>11718585</v>
      </c>
      <c r="F128" s="13" t="e">
        <f t="shared" si="3"/>
        <v>#DIV/0!</v>
      </c>
      <c r="G128" s="18" t="s">
        <v>115</v>
      </c>
      <c r="H128" s="18" t="s">
        <v>117</v>
      </c>
    </row>
    <row r="129" spans="1:8" hidden="1" x14ac:dyDescent="0.3">
      <c r="A129" s="9" t="s">
        <v>158</v>
      </c>
      <c r="B129" s="45">
        <v>88212019</v>
      </c>
      <c r="C129" s="7"/>
      <c r="D129" s="7"/>
      <c r="E129" s="6">
        <f t="shared" si="2"/>
        <v>88212019</v>
      </c>
      <c r="F129" s="13" t="e">
        <f t="shared" si="3"/>
        <v>#DIV/0!</v>
      </c>
      <c r="G129" s="61" t="s">
        <v>113</v>
      </c>
      <c r="H129" s="61" t="s">
        <v>118</v>
      </c>
    </row>
    <row r="130" spans="1:8" hidden="1" x14ac:dyDescent="0.3">
      <c r="A130" s="9" t="s">
        <v>159</v>
      </c>
      <c r="B130" s="45">
        <v>91156103</v>
      </c>
      <c r="C130" s="7"/>
      <c r="D130" s="7"/>
      <c r="E130" s="6">
        <f t="shared" si="2"/>
        <v>91156103</v>
      </c>
      <c r="F130" s="13" t="e">
        <f t="shared" si="3"/>
        <v>#DIV/0!</v>
      </c>
      <c r="G130" s="61" t="s">
        <v>113</v>
      </c>
      <c r="H130" s="61" t="s">
        <v>118</v>
      </c>
    </row>
    <row r="131" spans="1:8" hidden="1" x14ac:dyDescent="0.3">
      <c r="A131" s="9" t="s">
        <v>160</v>
      </c>
      <c r="B131" s="45">
        <v>4319178723</v>
      </c>
      <c r="C131" s="7"/>
      <c r="D131" s="7"/>
      <c r="E131" s="6">
        <f t="shared" si="2"/>
        <v>4319178723</v>
      </c>
      <c r="F131" s="13" t="e">
        <f t="shared" si="3"/>
        <v>#DIV/0!</v>
      </c>
      <c r="G131" s="18" t="s">
        <v>115</v>
      </c>
      <c r="H131" s="61" t="s">
        <v>118</v>
      </c>
    </row>
    <row r="132" spans="1:8" hidden="1" x14ac:dyDescent="0.3">
      <c r="A132" s="9" t="s">
        <v>161</v>
      </c>
      <c r="B132" s="45">
        <v>4029070919</v>
      </c>
      <c r="C132" s="7"/>
      <c r="D132" s="7"/>
      <c r="E132" s="6">
        <f t="shared" ref="E132:E140" si="4">B132-C132</f>
        <v>4029070919</v>
      </c>
      <c r="F132" s="13" t="e">
        <f t="shared" ref="F132:F140" si="5">E132/C132</f>
        <v>#DIV/0!</v>
      </c>
      <c r="G132" s="18" t="s">
        <v>115</v>
      </c>
      <c r="H132" s="61" t="s">
        <v>118</v>
      </c>
    </row>
    <row r="133" spans="1:8" hidden="1" x14ac:dyDescent="0.3">
      <c r="A133" s="9" t="s">
        <v>162</v>
      </c>
      <c r="B133" s="45">
        <v>1442568477</v>
      </c>
      <c r="C133" s="7"/>
      <c r="D133" s="7"/>
      <c r="E133" s="6">
        <f t="shared" si="4"/>
        <v>1442568477</v>
      </c>
      <c r="F133" s="13" t="e">
        <f t="shared" si="5"/>
        <v>#DIV/0!</v>
      </c>
      <c r="G133" s="61" t="s">
        <v>113</v>
      </c>
      <c r="H133" s="61" t="s">
        <v>118</v>
      </c>
    </row>
    <row r="134" spans="1:8" hidden="1" x14ac:dyDescent="0.3">
      <c r="A134" s="9" t="s">
        <v>163</v>
      </c>
      <c r="B134" s="45">
        <v>285155692</v>
      </c>
      <c r="C134" s="7"/>
      <c r="D134" s="7"/>
      <c r="E134" s="6">
        <f t="shared" si="4"/>
        <v>285155692</v>
      </c>
      <c r="F134" s="13" t="e">
        <f t="shared" si="5"/>
        <v>#DIV/0!</v>
      </c>
      <c r="G134" s="61" t="s">
        <v>113</v>
      </c>
      <c r="H134" s="61" t="s">
        <v>118</v>
      </c>
    </row>
    <row r="135" spans="1:8" hidden="1" x14ac:dyDescent="0.3">
      <c r="A135" s="9" t="s">
        <v>164</v>
      </c>
      <c r="B135" s="45">
        <v>445605931</v>
      </c>
      <c r="C135" s="7"/>
      <c r="D135" s="7"/>
      <c r="E135" s="6">
        <f t="shared" si="4"/>
        <v>445605931</v>
      </c>
      <c r="F135" s="13" t="e">
        <f t="shared" si="5"/>
        <v>#DIV/0!</v>
      </c>
      <c r="G135" s="61" t="s">
        <v>113</v>
      </c>
      <c r="H135" s="61" t="s">
        <v>118</v>
      </c>
    </row>
    <row r="136" spans="1:8" hidden="1" x14ac:dyDescent="0.3">
      <c r="A136" s="9" t="s">
        <v>165</v>
      </c>
      <c r="B136" s="45">
        <v>1780094805</v>
      </c>
      <c r="C136" s="7"/>
      <c r="D136" s="7"/>
      <c r="E136" s="6">
        <f t="shared" si="4"/>
        <v>1780094805</v>
      </c>
      <c r="F136" s="13" t="e">
        <f t="shared" si="5"/>
        <v>#DIV/0!</v>
      </c>
      <c r="G136" s="61" t="s">
        <v>113</v>
      </c>
      <c r="H136" s="61" t="s">
        <v>118</v>
      </c>
    </row>
    <row r="137" spans="1:8" hidden="1" x14ac:dyDescent="0.3">
      <c r="A137" s="9" t="s">
        <v>166</v>
      </c>
      <c r="B137" s="45">
        <v>8861556246</v>
      </c>
      <c r="C137" s="7"/>
      <c r="D137" s="7"/>
      <c r="E137" s="6">
        <f t="shared" si="4"/>
        <v>8861556246</v>
      </c>
      <c r="F137" s="13" t="e">
        <f t="shared" si="5"/>
        <v>#DIV/0!</v>
      </c>
      <c r="G137" s="18" t="s">
        <v>115</v>
      </c>
      <c r="H137" s="61" t="s">
        <v>118</v>
      </c>
    </row>
    <row r="138" spans="1:8" hidden="1" x14ac:dyDescent="0.3">
      <c r="A138" s="9" t="s">
        <v>167</v>
      </c>
      <c r="B138" s="45">
        <v>14143290156</v>
      </c>
      <c r="C138" s="7"/>
      <c r="D138" s="7"/>
      <c r="E138" s="6">
        <f t="shared" si="4"/>
        <v>14143290156</v>
      </c>
      <c r="F138" s="13" t="e">
        <f t="shared" si="5"/>
        <v>#DIV/0!</v>
      </c>
      <c r="G138" s="18" t="s">
        <v>115</v>
      </c>
      <c r="H138" s="61" t="s">
        <v>118</v>
      </c>
    </row>
    <row r="139" spans="1:8" hidden="1" x14ac:dyDescent="0.3">
      <c r="A139" s="9" t="s">
        <v>168</v>
      </c>
      <c r="B139" s="45">
        <v>359156753</v>
      </c>
      <c r="C139" s="7"/>
      <c r="D139" s="7"/>
      <c r="E139" s="6">
        <f t="shared" si="4"/>
        <v>359156753</v>
      </c>
      <c r="F139" s="13" t="e">
        <f t="shared" si="5"/>
        <v>#DIV/0!</v>
      </c>
      <c r="G139" s="61" t="s">
        <v>113</v>
      </c>
      <c r="H139" s="61" t="s">
        <v>118</v>
      </c>
    </row>
    <row r="140" spans="1:8" ht="15.5" x14ac:dyDescent="0.3">
      <c r="A140" s="23" t="s">
        <v>124</v>
      </c>
      <c r="B140" s="24">
        <f>SUBTOTAL(9,B5:B139)</f>
        <v>845943187</v>
      </c>
      <c r="C140" s="24">
        <f>SUBTOTAL(9,C5:C139)</f>
        <v>3935839764</v>
      </c>
      <c r="D140" s="24">
        <f>SUBTOTAL(9,D5:D139)</f>
        <v>1348688177</v>
      </c>
      <c r="E140" s="62">
        <f t="shared" si="4"/>
        <v>-3089896577</v>
      </c>
      <c r="F140" s="63">
        <f t="shared" si="5"/>
        <v>-0.78506665979199652</v>
      </c>
      <c r="G140" s="25"/>
    </row>
    <row r="141" spans="1:8" x14ac:dyDescent="0.3">
      <c r="A141" s="32" t="s">
        <v>126</v>
      </c>
      <c r="B141" s="32"/>
    </row>
    <row r="142" spans="1:8" x14ac:dyDescent="0.3">
      <c r="A142" s="32" t="s">
        <v>127</v>
      </c>
      <c r="B142" s="32"/>
    </row>
    <row r="143" spans="1:8" hidden="1" x14ac:dyDescent="0.3">
      <c r="C143" s="22">
        <f>Terrestre!B115+'Aguas Someras'!B115+'Aguas Profundas'!B115</f>
        <v>11959335057</v>
      </c>
      <c r="D143" s="22">
        <f>Terrestre!C115+'Aguas Someras'!C115+'Aguas Profundas'!C115</f>
        <v>0</v>
      </c>
      <c r="E143" s="22">
        <f>Terrestre!D115+'Aguas Someras'!D115+'Aguas Profundas'!D115</f>
        <v>0</v>
      </c>
    </row>
    <row r="144" spans="1:8" hidden="1" x14ac:dyDescent="0.3">
      <c r="C144" s="26">
        <f>C143-C3</f>
        <v>-349549682539</v>
      </c>
      <c r="D144" s="26">
        <f t="shared" ref="D144:E144" si="6">D143-D3</f>
        <v>-268137252627</v>
      </c>
      <c r="E144" s="26">
        <f t="shared" si="6"/>
        <v>-39729985095</v>
      </c>
    </row>
  </sheetData>
  <sheetProtection algorithmName="SHA-512" hashValue="a2CrZzUDvS3StYr5CrCkFrftwoAjWNZjcZSAeMjCe7AipvfmX2flfArf/atfu1adcS6feiOy61sVzkzuwWQMjA==" saltValue="YlYhyjJIrjO3vsrJFKeOQA==" spinCount="100000" sheet="1" objects="1" scenarios="1"/>
  <autoFilter ref="A2:G139" xr:uid="{00000000-0001-0000-0000-000000000000}">
    <filterColumn colId="3" showButton="0"/>
    <filterColumn colId="6">
      <filters>
        <filter val="Aguas Profundas"/>
      </filters>
    </filterColumn>
  </autoFilter>
  <mergeCells count="4">
    <mergeCell ref="G2:G3"/>
    <mergeCell ref="A1:H1"/>
    <mergeCell ref="E2:F2"/>
    <mergeCell ref="H2:H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AC72-6D19-4EF1-BA74-9E4ACAA2C9D2}">
  <sheetPr>
    <tabColor rgb="FF7030A0"/>
  </sheetPr>
  <dimension ref="D5:H19"/>
  <sheetViews>
    <sheetView showGridLines="0" topLeftCell="B4" zoomScale="130" zoomScaleNormal="130" workbookViewId="0">
      <selection activeCell="E20" sqref="E20"/>
    </sheetView>
  </sheetViews>
  <sheetFormatPr defaultRowHeight="17.5" x14ac:dyDescent="0.3"/>
  <cols>
    <col min="1" max="3" width="8.796875" style="27"/>
    <col min="4" max="4" width="33.69921875" style="27" bestFit="1" customWidth="1"/>
    <col min="5" max="6" width="26" style="27" bestFit="1" customWidth="1"/>
    <col min="7" max="7" width="24.09765625" style="27" bestFit="1" customWidth="1"/>
    <col min="8" max="8" width="18.796875" style="27" bestFit="1" customWidth="1"/>
    <col min="9" max="16384" width="8.796875" style="27"/>
  </cols>
  <sheetData>
    <row r="5" spans="4:8" x14ac:dyDescent="0.3">
      <c r="D5" s="71" t="s">
        <v>171</v>
      </c>
      <c r="E5" s="71"/>
      <c r="F5" s="71"/>
      <c r="G5" s="71"/>
      <c r="H5" s="71"/>
    </row>
    <row r="6" spans="4:8" x14ac:dyDescent="0.3">
      <c r="D6" s="27" t="s">
        <v>138</v>
      </c>
      <c r="E6" s="30">
        <v>2023</v>
      </c>
      <c r="F6" s="30">
        <v>2022</v>
      </c>
    </row>
    <row r="7" spans="4:8" x14ac:dyDescent="0.3">
      <c r="D7" s="27" t="s">
        <v>172</v>
      </c>
      <c r="E7" s="39">
        <f>Terrestre!B140</f>
        <v>145856629082</v>
      </c>
      <c r="F7" s="39">
        <f>Terrestre!C140</f>
        <v>156300436177</v>
      </c>
      <c r="G7" s="39">
        <f>E7-F7</f>
        <v>-10443807095</v>
      </c>
      <c r="H7" s="40">
        <f>G7/F7</f>
        <v>-6.6818796866139729E-2</v>
      </c>
    </row>
    <row r="8" spans="4:8" x14ac:dyDescent="0.3">
      <c r="D8" s="27" t="s">
        <v>115</v>
      </c>
      <c r="E8" s="39">
        <f>'Aguas Someras'!B140</f>
        <v>254536430422</v>
      </c>
      <c r="F8" s="39">
        <f>'Aguas Someras'!C140</f>
        <v>201272741655</v>
      </c>
      <c r="G8" s="39">
        <f>E8-F8</f>
        <v>53263688767</v>
      </c>
      <c r="H8" s="40">
        <f>G8/F8</f>
        <v>0.26463438779156129</v>
      </c>
    </row>
    <row r="9" spans="4:8" x14ac:dyDescent="0.3">
      <c r="D9" s="27" t="s">
        <v>119</v>
      </c>
      <c r="E9" s="39">
        <f>'Aguas Profundas'!B140</f>
        <v>845943187</v>
      </c>
      <c r="F9" s="39">
        <f>'Aguas Profundas'!C140</f>
        <v>3935839764</v>
      </c>
      <c r="G9" s="39">
        <f>E9-F9</f>
        <v>-3089896577</v>
      </c>
      <c r="H9" s="40">
        <f>G9/F9</f>
        <v>-0.78506665979199652</v>
      </c>
    </row>
    <row r="10" spans="4:8" x14ac:dyDescent="0.3">
      <c r="D10" s="38" t="s">
        <v>124</v>
      </c>
      <c r="E10" s="42">
        <f>SUM(E7:E9)</f>
        <v>401239002691</v>
      </c>
      <c r="F10" s="42">
        <f>SUM(F7:F9)</f>
        <v>361509017596</v>
      </c>
      <c r="G10" s="42">
        <f>SUM(G6:G9)</f>
        <v>39729985095</v>
      </c>
      <c r="H10" s="41">
        <f>G10/F10</f>
        <v>0.10990039849960191</v>
      </c>
    </row>
    <row r="11" spans="4:8" x14ac:dyDescent="0.3">
      <c r="D11" s="32" t="s">
        <v>27</v>
      </c>
    </row>
    <row r="12" spans="4:8" x14ac:dyDescent="0.3">
      <c r="D12" s="72" t="s">
        <v>142</v>
      </c>
      <c r="E12" s="72"/>
      <c r="F12" s="72"/>
      <c r="G12" s="72"/>
      <c r="H12" s="72"/>
    </row>
    <row r="13" spans="4:8" x14ac:dyDescent="0.3">
      <c r="D13" s="27" t="s">
        <v>143</v>
      </c>
      <c r="E13" s="30">
        <v>2023</v>
      </c>
      <c r="F13" s="30">
        <v>2021</v>
      </c>
    </row>
    <row r="14" spans="4:8" x14ac:dyDescent="0.3">
      <c r="D14" s="27" t="s">
        <v>139</v>
      </c>
      <c r="E14" s="39">
        <f t="shared" ref="E14:F16" si="0">E7/20.6</f>
        <v>7080418887.475728</v>
      </c>
      <c r="F14" s="39">
        <f t="shared" si="0"/>
        <v>7587399814.4174747</v>
      </c>
      <c r="G14" s="39">
        <f>E14-F14</f>
        <v>-506980926.94174671</v>
      </c>
      <c r="H14" s="40">
        <f>G14/F14</f>
        <v>-6.6818796866139618E-2</v>
      </c>
    </row>
    <row r="15" spans="4:8" x14ac:dyDescent="0.3">
      <c r="D15" s="27" t="s">
        <v>140</v>
      </c>
      <c r="E15" s="39">
        <f t="shared" si="0"/>
        <v>12356137399.126213</v>
      </c>
      <c r="F15" s="39">
        <f t="shared" si="0"/>
        <v>9770521439.5631065</v>
      </c>
      <c r="G15" s="39">
        <f>E15-F15</f>
        <v>2585615959.5631065</v>
      </c>
      <c r="H15" s="40">
        <f>G15/F15</f>
        <v>0.26463438779156129</v>
      </c>
    </row>
    <row r="16" spans="4:8" x14ac:dyDescent="0.3">
      <c r="D16" s="27" t="s">
        <v>141</v>
      </c>
      <c r="E16" s="39">
        <f t="shared" si="0"/>
        <v>41065203.252427183</v>
      </c>
      <c r="F16" s="39">
        <f t="shared" si="0"/>
        <v>191060182.71844658</v>
      </c>
      <c r="G16" s="39">
        <f>E16-F16</f>
        <v>-149994979.46601939</v>
      </c>
      <c r="H16" s="40">
        <f>G16/F16</f>
        <v>-0.78506665979199652</v>
      </c>
    </row>
    <row r="17" spans="4:8" x14ac:dyDescent="0.3">
      <c r="D17" s="38" t="s">
        <v>124</v>
      </c>
      <c r="E17" s="42">
        <f>SUM(E14:E16)</f>
        <v>19477621489.854366</v>
      </c>
      <c r="F17" s="42">
        <f>SUM(F14:F16)</f>
        <v>17548981436.699028</v>
      </c>
      <c r="G17" s="42">
        <f>SUM(G14:G16)</f>
        <v>1928640053.1553404</v>
      </c>
      <c r="H17" s="41">
        <f>G17/F17</f>
        <v>0.10990039849960195</v>
      </c>
    </row>
    <row r="18" spans="4:8" x14ac:dyDescent="0.3">
      <c r="D18" s="32" t="s">
        <v>126</v>
      </c>
    </row>
    <row r="19" spans="4:8" x14ac:dyDescent="0.3">
      <c r="D19" s="32" t="s">
        <v>170</v>
      </c>
      <c r="F19" s="27" t="s">
        <v>27</v>
      </c>
    </row>
  </sheetData>
  <sheetProtection algorithmName="SHA-512" hashValue="q75X91W4zyvJXjeWHHkzV8NOkzWON071j6nY87KQepe5JQtnqNjKzZCHzfRyaBAARXrs1KZ4XWy74p+NXQQXMg==" saltValue="2EcuwSAzpXcOBCX/0CNyjQ==" spinCount="100000" sheet="1" objects="1" scenarios="1"/>
  <mergeCells count="2">
    <mergeCell ref="D5:H5"/>
    <mergeCell ref="D12: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E7354-0320-4238-B837-1BE2B93609FE}">
  <sheetPr>
    <tabColor rgb="FF00B0F0"/>
  </sheetPr>
  <dimension ref="D3:H15"/>
  <sheetViews>
    <sheetView showGridLines="0" zoomScale="130" zoomScaleNormal="130" workbookViewId="0">
      <selection activeCell="D18" sqref="D18"/>
    </sheetView>
  </sheetViews>
  <sheetFormatPr defaultRowHeight="17.5" x14ac:dyDescent="0.3"/>
  <cols>
    <col min="1" max="3" width="8.796875" style="27"/>
    <col min="4" max="4" width="66.09765625" style="27" bestFit="1" customWidth="1"/>
    <col min="5" max="5" width="14" style="27" bestFit="1" customWidth="1"/>
    <col min="6" max="6" width="13.796875" style="27" bestFit="1" customWidth="1"/>
    <col min="7" max="16384" width="8.796875" style="27"/>
  </cols>
  <sheetData>
    <row r="3" spans="4:8" x14ac:dyDescent="0.3">
      <c r="D3" s="27" t="s">
        <v>136</v>
      </c>
    </row>
    <row r="5" spans="4:8" x14ac:dyDescent="0.3">
      <c r="D5" s="34" t="s">
        <v>133</v>
      </c>
      <c r="E5" s="35">
        <v>2022</v>
      </c>
      <c r="F5" s="43">
        <v>2022</v>
      </c>
      <c r="G5" s="73" t="s">
        <v>132</v>
      </c>
      <c r="H5" s="73"/>
    </row>
    <row r="6" spans="4:8" x14ac:dyDescent="0.3">
      <c r="D6" s="33" t="s">
        <v>128</v>
      </c>
      <c r="E6" s="31">
        <v>95</v>
      </c>
      <c r="F6" s="31">
        <v>84</v>
      </c>
      <c r="G6" s="28">
        <f>E6-F6</f>
        <v>11</v>
      </c>
      <c r="H6" s="29">
        <f>G6/E6</f>
        <v>0.11578947368421053</v>
      </c>
    </row>
    <row r="7" spans="4:8" x14ac:dyDescent="0.3">
      <c r="D7" s="33" t="s">
        <v>129</v>
      </c>
      <c r="E7" s="31">
        <v>299</v>
      </c>
      <c r="F7" s="31">
        <v>225</v>
      </c>
      <c r="G7" s="28">
        <f>E7-F7</f>
        <v>74</v>
      </c>
      <c r="H7" s="29">
        <f>G7/E7</f>
        <v>0.24749163879598662</v>
      </c>
    </row>
    <row r="8" spans="4:8" x14ac:dyDescent="0.3">
      <c r="E8" s="31"/>
      <c r="F8" s="31"/>
    </row>
    <row r="9" spans="4:8" x14ac:dyDescent="0.3">
      <c r="D9" s="34" t="s">
        <v>134</v>
      </c>
      <c r="E9" s="35">
        <v>2022</v>
      </c>
      <c r="F9" s="43">
        <v>2022</v>
      </c>
      <c r="G9" s="73" t="s">
        <v>132</v>
      </c>
      <c r="H9" s="73"/>
    </row>
    <row r="10" spans="4:8" x14ac:dyDescent="0.3">
      <c r="D10" s="33" t="s">
        <v>135</v>
      </c>
      <c r="E10" s="31">
        <v>1989.4</v>
      </c>
      <c r="F10" s="31">
        <v>1948</v>
      </c>
      <c r="G10" s="28">
        <f>E10-F10</f>
        <v>41.400000000000091</v>
      </c>
      <c r="H10" s="29">
        <f>G10/E10</f>
        <v>2.0810294561174267E-2</v>
      </c>
    </row>
    <row r="11" spans="4:8" x14ac:dyDescent="0.3">
      <c r="D11" s="33" t="s">
        <v>131</v>
      </c>
      <c r="E11" s="31">
        <v>1047</v>
      </c>
      <c r="F11" s="31">
        <v>916.3</v>
      </c>
      <c r="G11" s="64">
        <f>E11-F11</f>
        <v>130.70000000000005</v>
      </c>
      <c r="H11" s="65">
        <f>G11/E11</f>
        <v>0.12483285577841456</v>
      </c>
    </row>
    <row r="12" spans="4:8" x14ac:dyDescent="0.3">
      <c r="D12" s="33" t="s">
        <v>130</v>
      </c>
      <c r="E12" s="31">
        <v>994.5</v>
      </c>
      <c r="F12" s="31">
        <v>1067.4000000000001</v>
      </c>
      <c r="G12" s="36">
        <f>E12-F12</f>
        <v>-72.900000000000091</v>
      </c>
      <c r="H12" s="37">
        <f>G12/E12</f>
        <v>-7.3303167420814566E-2</v>
      </c>
    </row>
    <row r="13" spans="4:8" x14ac:dyDescent="0.3">
      <c r="D13" s="27" t="s">
        <v>137</v>
      </c>
    </row>
    <row r="14" spans="4:8" ht="10.5" customHeight="1" x14ac:dyDescent="0.3">
      <c r="D14" s="32" t="s">
        <v>126</v>
      </c>
    </row>
    <row r="15" spans="4:8" ht="12" customHeight="1" x14ac:dyDescent="0.3">
      <c r="D15" s="32" t="s">
        <v>173</v>
      </c>
    </row>
  </sheetData>
  <sheetProtection algorithmName="SHA-512" hashValue="ynj9pD3lPhWUUxe5cEwrqsmV6ZFqM9ZymP2IBo/MrNQs1giMbEzd6+9J9KjZKw0JmmSXYV2rcFAykL2n2wV4Fg==" saltValue="Zh1xXA4JJ67R6mDCRZ1VUw==" spinCount="100000" sheet="1" objects="1" scenarios="1"/>
  <mergeCells count="2">
    <mergeCell ref="G5:H5"/>
    <mergeCell ref="G9:H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C7C42-D2F0-4AD6-BBBC-AEFBD2BF3885}">
  <sheetPr>
    <tabColor rgb="FF7030A0"/>
  </sheetPr>
  <dimension ref="D5:H22"/>
  <sheetViews>
    <sheetView showGridLines="0" topLeftCell="B4" zoomScale="130" zoomScaleNormal="130" workbookViewId="0">
      <selection activeCell="E19" sqref="E19"/>
    </sheetView>
  </sheetViews>
  <sheetFormatPr defaultRowHeight="17.5" x14ac:dyDescent="0.3"/>
  <cols>
    <col min="1" max="3" width="8.796875" style="27"/>
    <col min="4" max="4" width="33.69921875" style="27" bestFit="1" customWidth="1"/>
    <col min="5" max="6" width="26" style="27" bestFit="1" customWidth="1"/>
    <col min="7" max="7" width="24.09765625" style="27" bestFit="1" customWidth="1"/>
    <col min="8" max="8" width="18.796875" style="27" bestFit="1" customWidth="1"/>
    <col min="9" max="16384" width="8.796875" style="27"/>
  </cols>
  <sheetData>
    <row r="5" spans="4:8" x14ac:dyDescent="0.3">
      <c r="D5" s="72" t="s">
        <v>142</v>
      </c>
      <c r="E5" s="72"/>
      <c r="F5" s="72"/>
      <c r="G5" s="72"/>
      <c r="H5" s="72"/>
    </row>
    <row r="6" spans="4:8" x14ac:dyDescent="0.3">
      <c r="D6" s="27" t="s">
        <v>138</v>
      </c>
      <c r="E6" s="30">
        <v>2023</v>
      </c>
      <c r="F6" s="30">
        <v>2022</v>
      </c>
    </row>
    <row r="7" spans="4:8" x14ac:dyDescent="0.3">
      <c r="D7" s="27" t="s">
        <v>139</v>
      </c>
      <c r="E7" s="39">
        <v>403224988826</v>
      </c>
      <c r="F7" s="39">
        <v>362926468356</v>
      </c>
      <c r="G7" s="39">
        <f>E7-F7</f>
        <v>40298520470</v>
      </c>
      <c r="H7" s="40">
        <f>G7/F7</f>
        <v>0.11103770042605594</v>
      </c>
    </row>
    <row r="8" spans="4:8" x14ac:dyDescent="0.3">
      <c r="D8" s="27" t="s">
        <v>140</v>
      </c>
      <c r="E8" s="39">
        <v>7517000000</v>
      </c>
      <c r="F8" s="39">
        <v>7456348730</v>
      </c>
      <c r="G8" s="39">
        <f>E8-F8</f>
        <v>60651270</v>
      </c>
      <c r="H8" s="40">
        <f>G8/F8</f>
        <v>8.1341782950648013E-3</v>
      </c>
    </row>
    <row r="9" spans="4:8" x14ac:dyDescent="0.3">
      <c r="D9" s="27" t="s">
        <v>141</v>
      </c>
      <c r="E9" s="39">
        <v>25139000000</v>
      </c>
      <c r="F9" s="39">
        <v>9926214773</v>
      </c>
      <c r="G9" s="39">
        <f>E9-F9</f>
        <v>15212785227</v>
      </c>
      <c r="H9" s="40">
        <f>G9/F9</f>
        <v>1.5325867488158571</v>
      </c>
    </row>
    <row r="10" spans="4:8" x14ac:dyDescent="0.3">
      <c r="D10" s="38" t="s">
        <v>124</v>
      </c>
      <c r="E10" s="42">
        <f>SUM(E7:E9)</f>
        <v>435880988826</v>
      </c>
      <c r="F10" s="42">
        <f>SUM(F7:F9)</f>
        <v>380309031859</v>
      </c>
      <c r="G10" s="42">
        <f>SUM(G7:G9)</f>
        <v>55571956967</v>
      </c>
      <c r="H10" s="41">
        <f>G10/F10</f>
        <v>0.14612315856753927</v>
      </c>
    </row>
    <row r="11" spans="4:8" x14ac:dyDescent="0.3">
      <c r="D11" s="32" t="s">
        <v>27</v>
      </c>
    </row>
    <row r="12" spans="4:8" x14ac:dyDescent="0.3">
      <c r="D12" s="72" t="s">
        <v>142</v>
      </c>
      <c r="E12" s="72"/>
      <c r="F12" s="72"/>
      <c r="G12" s="72"/>
      <c r="H12" s="72"/>
    </row>
    <row r="13" spans="4:8" x14ac:dyDescent="0.3">
      <c r="D13" s="27" t="s">
        <v>143</v>
      </c>
      <c r="E13" s="30">
        <v>2022</v>
      </c>
      <c r="F13" s="30">
        <v>2021</v>
      </c>
    </row>
    <row r="14" spans="4:8" x14ac:dyDescent="0.3">
      <c r="D14" s="27" t="s">
        <v>139</v>
      </c>
      <c r="E14" s="39">
        <f t="shared" ref="E14:F16" si="0">E7/20.6</f>
        <v>19574028583.786407</v>
      </c>
      <c r="F14" s="39">
        <f t="shared" si="0"/>
        <v>17617789726.019417</v>
      </c>
      <c r="G14" s="39">
        <f>E14-F14</f>
        <v>1956238857.7669907</v>
      </c>
      <c r="H14" s="40">
        <f>G14/F14</f>
        <v>0.11103770042605597</v>
      </c>
    </row>
    <row r="15" spans="4:8" x14ac:dyDescent="0.3">
      <c r="D15" s="27" t="s">
        <v>140</v>
      </c>
      <c r="E15" s="39">
        <f t="shared" si="0"/>
        <v>364902912.62135917</v>
      </c>
      <c r="F15" s="39">
        <f t="shared" si="0"/>
        <v>361958676.21359223</v>
      </c>
      <c r="G15" s="39">
        <f>E15-F15</f>
        <v>2944236.4077669382</v>
      </c>
      <c r="H15" s="40">
        <f>G15/F15</f>
        <v>8.1341782950646573E-3</v>
      </c>
    </row>
    <row r="16" spans="4:8" x14ac:dyDescent="0.3">
      <c r="D16" s="27" t="s">
        <v>141</v>
      </c>
      <c r="E16" s="39">
        <f t="shared" si="0"/>
        <v>1220339805.8252425</v>
      </c>
      <c r="F16" s="39">
        <f t="shared" si="0"/>
        <v>481855086.06796116</v>
      </c>
      <c r="G16" s="39">
        <f>E16-F16</f>
        <v>738484719.7572813</v>
      </c>
      <c r="H16" s="40">
        <f>G16/F16</f>
        <v>1.5325867488158564</v>
      </c>
    </row>
    <row r="17" spans="4:8" x14ac:dyDescent="0.3">
      <c r="D17" s="38" t="s">
        <v>124</v>
      </c>
      <c r="E17" s="42">
        <f>SUM(E14:E16)</f>
        <v>21159271302.233009</v>
      </c>
      <c r="F17" s="42">
        <f>SUM(F14:F16)</f>
        <v>18461603488.300972</v>
      </c>
      <c r="G17" s="42">
        <f>SUM(G14:G16)</f>
        <v>2697667813.9320388</v>
      </c>
      <c r="H17" s="41">
        <f>G17/F17</f>
        <v>0.14612315856753927</v>
      </c>
    </row>
    <row r="18" spans="4:8" x14ac:dyDescent="0.3">
      <c r="D18" s="32" t="s">
        <v>126</v>
      </c>
    </row>
    <row r="19" spans="4:8" x14ac:dyDescent="0.3">
      <c r="D19" s="32" t="s">
        <v>174</v>
      </c>
    </row>
    <row r="20" spans="4:8" x14ac:dyDescent="0.3">
      <c r="F20" s="27" t="s">
        <v>27</v>
      </c>
    </row>
    <row r="21" spans="4:8" x14ac:dyDescent="0.3">
      <c r="E21" s="27" t="s">
        <v>27</v>
      </c>
    </row>
    <row r="22" spans="4:8" x14ac:dyDescent="0.3">
      <c r="E22" s="27" t="s">
        <v>27</v>
      </c>
    </row>
  </sheetData>
  <sheetProtection algorithmName="SHA-512" hashValue="gYYGncF2BGDeyhKYOx8jYi3CRVx7iYVstVS8zQjncwduGGhN3o/9WFOKhOhUBiXXoG8pqz+2ji2RVowCenb+6A==" saltValue="ZMiGa2czXLDZ7zYkcyPwCA==" spinCount="100000" sheet="1" objects="1" scenarios="1"/>
  <mergeCells count="2">
    <mergeCell ref="D5:H5"/>
    <mergeCell ref="D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Base</vt:lpstr>
      <vt:lpstr>Terrestre</vt:lpstr>
      <vt:lpstr>Aguas Someras</vt:lpstr>
      <vt:lpstr>Aguas Profundas</vt:lpstr>
      <vt:lpstr>TOTAL POR TIPO INV.</vt:lpstr>
      <vt:lpstr>PEMEX Estrategia</vt:lpstr>
      <vt:lpstr>PEMEX INVERSIONES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c:\\pefpiefe.rdf.pdf</dc:title>
  <dc:creator>Oracle Reports</dc:creator>
  <cp:lastModifiedBy>52993</cp:lastModifiedBy>
  <dcterms:created xsi:type="dcterms:W3CDTF">2021-09-08T19:54:10Z</dcterms:created>
  <dcterms:modified xsi:type="dcterms:W3CDTF">2022-09-12T14:29:31Z</dcterms:modified>
</cp:coreProperties>
</file>